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20730" windowHeight="11760" activeTab="1"/>
  </bookViews>
  <sheets>
    <sheet name="Tutorial" sheetId="1" r:id="rId1"/>
    <sheet name="Carátula" sheetId="2" r:id="rId2"/>
    <sheet name="Desglose" sheetId="3" r:id="rId3"/>
    <sheet name="Animación" sheetId="4" r:id="rId4"/>
  </sheets>
  <externalReferences>
    <externalReference r:id="rId5"/>
  </externalReferences>
  <definedNames>
    <definedName name="_1__xlnm.Print_Area">#REF!</definedName>
    <definedName name="_2__xlnm.Print_Area_1">#REF!</definedName>
    <definedName name="BM">#REF!</definedName>
    <definedName name="Google_Sheet_Link_893667532" hidden="1">SI</definedName>
    <definedName name="SI">Desglose!$D$24</definedName>
  </definedNames>
  <calcPr calcId="145621"/>
</workbook>
</file>

<file path=xl/calcChain.xml><?xml version="1.0" encoding="utf-8"?>
<calcChain xmlns="http://schemas.openxmlformats.org/spreadsheetml/2006/main">
  <c r="B146" i="4" l="1"/>
  <c r="B147" i="4" s="1"/>
  <c r="B148" i="4" s="1"/>
  <c r="B149" i="4" s="1"/>
  <c r="B150" i="4" s="1"/>
  <c r="B151" i="4" s="1"/>
  <c r="B152" i="4" s="1"/>
  <c r="B137" i="4"/>
  <c r="B138" i="4" s="1"/>
  <c r="B139" i="4" s="1"/>
  <c r="B140" i="4" s="1"/>
  <c r="B141" i="4" s="1"/>
  <c r="B142" i="4" s="1"/>
  <c r="B123" i="4"/>
  <c r="B124" i="4" s="1"/>
  <c r="B125" i="4" s="1"/>
  <c r="B126" i="4" s="1"/>
  <c r="B127" i="4" s="1"/>
  <c r="B128" i="4" s="1"/>
  <c r="B129" i="4" s="1"/>
  <c r="B130" i="4" s="1"/>
  <c r="B131" i="4" s="1"/>
  <c r="B114" i="4"/>
  <c r="B115" i="4" s="1"/>
  <c r="B116" i="4" s="1"/>
  <c r="B117" i="4" s="1"/>
  <c r="B118" i="4" s="1"/>
  <c r="B119" i="4" s="1"/>
  <c r="B102" i="4"/>
  <c r="B103" i="4" s="1"/>
  <c r="B104" i="4" s="1"/>
  <c r="B105" i="4" s="1"/>
  <c r="B106" i="4" s="1"/>
  <c r="B107" i="4" s="1"/>
  <c r="B108" i="4" s="1"/>
  <c r="B109" i="4" s="1"/>
  <c r="B110" i="4" s="1"/>
  <c r="B91" i="4"/>
  <c r="B92" i="4" s="1"/>
  <c r="B93" i="4" s="1"/>
  <c r="B94" i="4" s="1"/>
  <c r="B95" i="4" s="1"/>
  <c r="B96" i="4" s="1"/>
  <c r="B97" i="4" s="1"/>
  <c r="B98" i="4" s="1"/>
  <c r="B81" i="4"/>
  <c r="B82" i="4" s="1"/>
  <c r="B83" i="4" s="1"/>
  <c r="B84" i="4" s="1"/>
  <c r="B85" i="4" s="1"/>
  <c r="B86" i="4" s="1"/>
  <c r="B87" i="4" s="1"/>
  <c r="B88" i="4" s="1"/>
  <c r="B89" i="4" s="1"/>
  <c r="B68" i="4"/>
  <c r="B69" i="4" s="1"/>
  <c r="B70" i="4" s="1"/>
  <c r="B71" i="4" s="1"/>
  <c r="B72" i="4" s="1"/>
  <c r="B73" i="4" s="1"/>
  <c r="B74" i="4" s="1"/>
  <c r="B75" i="4" s="1"/>
  <c r="B76" i="4" s="1"/>
  <c r="B59" i="4"/>
  <c r="B60" i="4" s="1"/>
  <c r="B61" i="4" s="1"/>
  <c r="B62" i="4" s="1"/>
  <c r="B63" i="4" s="1"/>
  <c r="B64" i="4" s="1"/>
  <c r="B49" i="4"/>
  <c r="B50" i="4" s="1"/>
  <c r="B51" i="4" s="1"/>
  <c r="B52" i="4" s="1"/>
  <c r="B53" i="4" s="1"/>
  <c r="B54" i="4" s="1"/>
  <c r="B55" i="4" s="1"/>
  <c r="B36" i="4"/>
  <c r="B37" i="4" s="1"/>
  <c r="B38" i="4" s="1"/>
  <c r="B39" i="4" s="1"/>
  <c r="B40" i="4" s="1"/>
  <c r="B41" i="4" s="1"/>
  <c r="B42" i="4" s="1"/>
  <c r="B43" i="4" s="1"/>
  <c r="B44" i="4" s="1"/>
  <c r="B28" i="4"/>
  <c r="B29" i="4" s="1"/>
  <c r="B30" i="4" s="1"/>
  <c r="B31" i="4" s="1"/>
  <c r="B32" i="4" s="1"/>
  <c r="B19" i="4"/>
  <c r="B20" i="4" s="1"/>
  <c r="B21" i="4" s="1"/>
  <c r="B22" i="4" s="1"/>
  <c r="B23" i="4" s="1"/>
  <c r="B24" i="4" s="1"/>
  <c r="B11" i="4"/>
  <c r="B12" i="4" s="1"/>
  <c r="B13" i="4" s="1"/>
  <c r="B14" i="4" s="1"/>
  <c r="B15" i="4" s="1"/>
  <c r="H76" i="2" l="1"/>
  <c r="H75" i="2"/>
  <c r="H77" i="2" s="1"/>
  <c r="H71" i="2"/>
  <c r="H70" i="2"/>
  <c r="H72" i="2" s="1"/>
  <c r="I11" i="4" l="1"/>
  <c r="L153" i="4"/>
  <c r="H66" i="2" s="1"/>
  <c r="I152" i="4"/>
  <c r="M152" i="4" s="1"/>
  <c r="N152" i="4" s="1"/>
  <c r="H152" i="4"/>
  <c r="I151" i="4"/>
  <c r="M151" i="4" s="1"/>
  <c r="N151" i="4" s="1"/>
  <c r="H151" i="4"/>
  <c r="I150" i="4"/>
  <c r="M150" i="4" s="1"/>
  <c r="N150" i="4" s="1"/>
  <c r="H150" i="4"/>
  <c r="I149" i="4"/>
  <c r="M149" i="4" s="1"/>
  <c r="N149" i="4" s="1"/>
  <c r="H149" i="4"/>
  <c r="I148" i="4"/>
  <c r="M148" i="4" s="1"/>
  <c r="N148" i="4" s="1"/>
  <c r="H148" i="4"/>
  <c r="I147" i="4"/>
  <c r="M147" i="4" s="1"/>
  <c r="N147" i="4" s="1"/>
  <c r="H147" i="4"/>
  <c r="H153" i="4" s="1"/>
  <c r="D66" i="2" s="1"/>
  <c r="I146" i="4"/>
  <c r="M146" i="4" s="1"/>
  <c r="H146" i="4"/>
  <c r="L143" i="4"/>
  <c r="H65" i="2" s="1"/>
  <c r="I142" i="4"/>
  <c r="M142" i="4" s="1"/>
  <c r="N142" i="4" s="1"/>
  <c r="H142" i="4"/>
  <c r="I141" i="4"/>
  <c r="M141" i="4" s="1"/>
  <c r="N141" i="4" s="1"/>
  <c r="H141" i="4"/>
  <c r="N140" i="4"/>
  <c r="M140" i="4"/>
  <c r="I140" i="4"/>
  <c r="H140" i="4"/>
  <c r="I139" i="4"/>
  <c r="M139" i="4" s="1"/>
  <c r="N139" i="4" s="1"/>
  <c r="H139" i="4"/>
  <c r="I138" i="4"/>
  <c r="M138" i="4" s="1"/>
  <c r="H138" i="4"/>
  <c r="I137" i="4"/>
  <c r="H137" i="4"/>
  <c r="L134" i="4"/>
  <c r="H64" i="2" s="1"/>
  <c r="I133" i="4"/>
  <c r="M133" i="4" s="1"/>
  <c r="N133" i="4" s="1"/>
  <c r="H133" i="4"/>
  <c r="I132" i="4"/>
  <c r="M132" i="4" s="1"/>
  <c r="N132" i="4" s="1"/>
  <c r="H132" i="4"/>
  <c r="I131" i="4"/>
  <c r="M131" i="4" s="1"/>
  <c r="N131" i="4" s="1"/>
  <c r="H131" i="4"/>
  <c r="I130" i="4"/>
  <c r="M130" i="4" s="1"/>
  <c r="N130" i="4" s="1"/>
  <c r="H130" i="4"/>
  <c r="I129" i="4"/>
  <c r="M129" i="4" s="1"/>
  <c r="N129" i="4" s="1"/>
  <c r="H129" i="4"/>
  <c r="M128" i="4"/>
  <c r="N128" i="4" s="1"/>
  <c r="I128" i="4"/>
  <c r="H128" i="4"/>
  <c r="I127" i="4"/>
  <c r="M127" i="4" s="1"/>
  <c r="N127" i="4" s="1"/>
  <c r="H127" i="4"/>
  <c r="I126" i="4"/>
  <c r="M126" i="4" s="1"/>
  <c r="N126" i="4" s="1"/>
  <c r="H126" i="4"/>
  <c r="I125" i="4"/>
  <c r="M125" i="4" s="1"/>
  <c r="N125" i="4" s="1"/>
  <c r="H125" i="4"/>
  <c r="I124" i="4"/>
  <c r="H124" i="4"/>
  <c r="I123" i="4"/>
  <c r="M123" i="4" s="1"/>
  <c r="N123" i="4" s="1"/>
  <c r="H123" i="4"/>
  <c r="H134" i="4" s="1"/>
  <c r="D64" i="2" s="1"/>
  <c r="L120" i="4"/>
  <c r="H63" i="2" s="1"/>
  <c r="I119" i="4"/>
  <c r="M119" i="4" s="1"/>
  <c r="N119" i="4" s="1"/>
  <c r="H119" i="4"/>
  <c r="I118" i="4"/>
  <c r="M118" i="4" s="1"/>
  <c r="N118" i="4" s="1"/>
  <c r="H118" i="4"/>
  <c r="M117" i="4"/>
  <c r="N117" i="4" s="1"/>
  <c r="I117" i="4"/>
  <c r="H117" i="4"/>
  <c r="I116" i="4"/>
  <c r="M116" i="4" s="1"/>
  <c r="N116" i="4" s="1"/>
  <c r="H116" i="4"/>
  <c r="I115" i="4"/>
  <c r="M115" i="4" s="1"/>
  <c r="N115" i="4" s="1"/>
  <c r="H115" i="4"/>
  <c r="M114" i="4"/>
  <c r="N114" i="4" s="1"/>
  <c r="I114" i="4"/>
  <c r="H114" i="4"/>
  <c r="H120" i="4" s="1"/>
  <c r="D63" i="2" s="1"/>
  <c r="L111" i="4"/>
  <c r="H62" i="2" s="1"/>
  <c r="I110" i="4"/>
  <c r="M110" i="4" s="1"/>
  <c r="N110" i="4" s="1"/>
  <c r="H110" i="4"/>
  <c r="I109" i="4"/>
  <c r="M109" i="4" s="1"/>
  <c r="N109" i="4" s="1"/>
  <c r="H109" i="4"/>
  <c r="I108" i="4"/>
  <c r="M108" i="4" s="1"/>
  <c r="N108" i="4" s="1"/>
  <c r="H108" i="4"/>
  <c r="I107" i="4"/>
  <c r="M107" i="4" s="1"/>
  <c r="N107" i="4" s="1"/>
  <c r="H107" i="4"/>
  <c r="I106" i="4"/>
  <c r="M106" i="4" s="1"/>
  <c r="N106" i="4" s="1"/>
  <c r="H106" i="4"/>
  <c r="I105" i="4"/>
  <c r="M105" i="4" s="1"/>
  <c r="N105" i="4" s="1"/>
  <c r="H105" i="4"/>
  <c r="I104" i="4"/>
  <c r="M104" i="4" s="1"/>
  <c r="N104" i="4" s="1"/>
  <c r="H104" i="4"/>
  <c r="I103" i="4"/>
  <c r="M103" i="4" s="1"/>
  <c r="N103" i="4" s="1"/>
  <c r="H103" i="4"/>
  <c r="M102" i="4"/>
  <c r="N102" i="4" s="1"/>
  <c r="I102" i="4"/>
  <c r="I111" i="4" s="1"/>
  <c r="E62" i="2" s="1"/>
  <c r="H102" i="4"/>
  <c r="L99" i="4"/>
  <c r="H61" i="2" s="1"/>
  <c r="I98" i="4"/>
  <c r="M98" i="4" s="1"/>
  <c r="N98" i="4" s="1"/>
  <c r="H98" i="4"/>
  <c r="I97" i="4"/>
  <c r="M97" i="4" s="1"/>
  <c r="N97" i="4" s="1"/>
  <c r="H97" i="4"/>
  <c r="I96" i="4"/>
  <c r="M96" i="4" s="1"/>
  <c r="N96" i="4" s="1"/>
  <c r="H96" i="4"/>
  <c r="I95" i="4"/>
  <c r="M95" i="4" s="1"/>
  <c r="N95" i="4" s="1"/>
  <c r="H95" i="4"/>
  <c r="I94" i="4"/>
  <c r="M94" i="4" s="1"/>
  <c r="N94" i="4" s="1"/>
  <c r="H94" i="4"/>
  <c r="M93" i="4"/>
  <c r="N93" i="4" s="1"/>
  <c r="I93" i="4"/>
  <c r="H93" i="4"/>
  <c r="I92" i="4"/>
  <c r="M92" i="4" s="1"/>
  <c r="N92" i="4" s="1"/>
  <c r="H92" i="4"/>
  <c r="M91" i="4"/>
  <c r="N91" i="4" s="1"/>
  <c r="I91" i="4"/>
  <c r="H91" i="4"/>
  <c r="I90" i="4"/>
  <c r="M90" i="4" s="1"/>
  <c r="N90" i="4" s="1"/>
  <c r="H90" i="4"/>
  <c r="I89" i="4"/>
  <c r="M89" i="4" s="1"/>
  <c r="N89" i="4" s="1"/>
  <c r="H89" i="4"/>
  <c r="I88" i="4"/>
  <c r="M88" i="4" s="1"/>
  <c r="N88" i="4" s="1"/>
  <c r="H88" i="4"/>
  <c r="I87" i="4"/>
  <c r="M87" i="4" s="1"/>
  <c r="N87" i="4" s="1"/>
  <c r="H87" i="4"/>
  <c r="I86" i="4"/>
  <c r="M86" i="4" s="1"/>
  <c r="N86" i="4" s="1"/>
  <c r="H86" i="4"/>
  <c r="I85" i="4"/>
  <c r="M85" i="4" s="1"/>
  <c r="N85" i="4" s="1"/>
  <c r="H85" i="4"/>
  <c r="I84" i="4"/>
  <c r="H84" i="4"/>
  <c r="I83" i="4"/>
  <c r="M83" i="4" s="1"/>
  <c r="N83" i="4" s="1"/>
  <c r="H83" i="4"/>
  <c r="I82" i="4"/>
  <c r="M82" i="4" s="1"/>
  <c r="N82" i="4" s="1"/>
  <c r="H82" i="4"/>
  <c r="M81" i="4"/>
  <c r="I81" i="4"/>
  <c r="H81" i="4"/>
  <c r="L78" i="4"/>
  <c r="H60" i="2" s="1"/>
  <c r="I77" i="4"/>
  <c r="M77" i="4" s="1"/>
  <c r="N77" i="4" s="1"/>
  <c r="H77" i="4"/>
  <c r="I76" i="4"/>
  <c r="M76" i="4" s="1"/>
  <c r="N76" i="4" s="1"/>
  <c r="H76" i="4"/>
  <c r="I75" i="4"/>
  <c r="M75" i="4" s="1"/>
  <c r="N75" i="4" s="1"/>
  <c r="H75" i="4"/>
  <c r="I74" i="4"/>
  <c r="M74" i="4" s="1"/>
  <c r="N74" i="4" s="1"/>
  <c r="H74" i="4"/>
  <c r="M73" i="4"/>
  <c r="N73" i="4" s="1"/>
  <c r="I73" i="4"/>
  <c r="H73" i="4"/>
  <c r="I72" i="4"/>
  <c r="M72" i="4" s="1"/>
  <c r="N72" i="4" s="1"/>
  <c r="H72" i="4"/>
  <c r="I71" i="4"/>
  <c r="M71" i="4" s="1"/>
  <c r="N71" i="4" s="1"/>
  <c r="H71" i="4"/>
  <c r="M70" i="4"/>
  <c r="N70" i="4" s="1"/>
  <c r="I70" i="4"/>
  <c r="H70" i="4"/>
  <c r="I69" i="4"/>
  <c r="M69" i="4" s="1"/>
  <c r="N69" i="4" s="1"/>
  <c r="H69" i="4"/>
  <c r="I68" i="4"/>
  <c r="M68" i="4" s="1"/>
  <c r="H68" i="4"/>
  <c r="L65" i="4"/>
  <c r="H59" i="2" s="1"/>
  <c r="I64" i="4"/>
  <c r="M64" i="4" s="1"/>
  <c r="N64" i="4" s="1"/>
  <c r="H64" i="4"/>
  <c r="I63" i="4"/>
  <c r="M63" i="4" s="1"/>
  <c r="N63" i="4" s="1"/>
  <c r="H63" i="4"/>
  <c r="I62" i="4"/>
  <c r="M62" i="4" s="1"/>
  <c r="N62" i="4" s="1"/>
  <c r="H62" i="4"/>
  <c r="I61" i="4"/>
  <c r="M61" i="4" s="1"/>
  <c r="N61" i="4" s="1"/>
  <c r="H61" i="4"/>
  <c r="I60" i="4"/>
  <c r="M60" i="4" s="1"/>
  <c r="N60" i="4" s="1"/>
  <c r="H60" i="4"/>
  <c r="I59" i="4"/>
  <c r="M59" i="4" s="1"/>
  <c r="N59" i="4" s="1"/>
  <c r="H59" i="4"/>
  <c r="L56" i="4"/>
  <c r="H58" i="2" s="1"/>
  <c r="I55" i="4"/>
  <c r="M55" i="4" s="1"/>
  <c r="N55" i="4" s="1"/>
  <c r="H55" i="4"/>
  <c r="I54" i="4"/>
  <c r="M54" i="4" s="1"/>
  <c r="N54" i="4" s="1"/>
  <c r="H54" i="4"/>
  <c r="I53" i="4"/>
  <c r="M53" i="4" s="1"/>
  <c r="N53" i="4" s="1"/>
  <c r="H53" i="4"/>
  <c r="I52" i="4"/>
  <c r="M52" i="4" s="1"/>
  <c r="N52" i="4" s="1"/>
  <c r="H52" i="4"/>
  <c r="I51" i="4"/>
  <c r="M51" i="4" s="1"/>
  <c r="N51" i="4" s="1"/>
  <c r="H51" i="4"/>
  <c r="I50" i="4"/>
  <c r="M50" i="4" s="1"/>
  <c r="N50" i="4" s="1"/>
  <c r="H50" i="4"/>
  <c r="I49" i="4"/>
  <c r="H49" i="4"/>
  <c r="L46" i="4"/>
  <c r="H57" i="2" s="1"/>
  <c r="N45" i="4"/>
  <c r="M45" i="4"/>
  <c r="I45" i="4"/>
  <c r="H45" i="4"/>
  <c r="I44" i="4"/>
  <c r="M44" i="4" s="1"/>
  <c r="N44" i="4" s="1"/>
  <c r="H44" i="4"/>
  <c r="I43" i="4"/>
  <c r="M43" i="4" s="1"/>
  <c r="N43" i="4" s="1"/>
  <c r="H43" i="4"/>
  <c r="I42" i="4"/>
  <c r="M42" i="4" s="1"/>
  <c r="N42" i="4" s="1"/>
  <c r="H42" i="4"/>
  <c r="M41" i="4"/>
  <c r="N41" i="4" s="1"/>
  <c r="I41" i="4"/>
  <c r="H41" i="4"/>
  <c r="I40" i="4"/>
  <c r="M40" i="4" s="1"/>
  <c r="N40" i="4" s="1"/>
  <c r="H40" i="4"/>
  <c r="M39" i="4"/>
  <c r="N39" i="4" s="1"/>
  <c r="I39" i="4"/>
  <c r="H39" i="4"/>
  <c r="I38" i="4"/>
  <c r="M38" i="4" s="1"/>
  <c r="N38" i="4" s="1"/>
  <c r="H38" i="4"/>
  <c r="I37" i="4"/>
  <c r="M37" i="4" s="1"/>
  <c r="N37" i="4" s="1"/>
  <c r="H37" i="4"/>
  <c r="I36" i="4"/>
  <c r="M36" i="4" s="1"/>
  <c r="N36" i="4" s="1"/>
  <c r="H36" i="4"/>
  <c r="L33" i="4"/>
  <c r="H56" i="2" s="1"/>
  <c r="I32" i="4"/>
  <c r="M32" i="4" s="1"/>
  <c r="N32" i="4" s="1"/>
  <c r="H32" i="4"/>
  <c r="I31" i="4"/>
  <c r="M31" i="4" s="1"/>
  <c r="N31" i="4" s="1"/>
  <c r="H31" i="4"/>
  <c r="I30" i="4"/>
  <c r="M30" i="4" s="1"/>
  <c r="N30" i="4" s="1"/>
  <c r="H30" i="4"/>
  <c r="I29" i="4"/>
  <c r="H29" i="4"/>
  <c r="I28" i="4"/>
  <c r="M28" i="4" s="1"/>
  <c r="N28" i="4" s="1"/>
  <c r="H28" i="4"/>
  <c r="L25" i="4"/>
  <c r="H55" i="2" s="1"/>
  <c r="I24" i="4"/>
  <c r="M24" i="4" s="1"/>
  <c r="N24" i="4" s="1"/>
  <c r="H24" i="4"/>
  <c r="I23" i="4"/>
  <c r="M23" i="4" s="1"/>
  <c r="N23" i="4" s="1"/>
  <c r="H23" i="4"/>
  <c r="M22" i="4"/>
  <c r="N22" i="4" s="1"/>
  <c r="I22" i="4"/>
  <c r="H22" i="4"/>
  <c r="I21" i="4"/>
  <c r="M21" i="4" s="1"/>
  <c r="N21" i="4" s="1"/>
  <c r="H21" i="4"/>
  <c r="I20" i="4"/>
  <c r="M20" i="4" s="1"/>
  <c r="N20" i="4" s="1"/>
  <c r="H20" i="4"/>
  <c r="I19" i="4"/>
  <c r="M19" i="4" s="1"/>
  <c r="N19" i="4" s="1"/>
  <c r="H19" i="4"/>
  <c r="L16" i="4"/>
  <c r="H54" i="2" s="1"/>
  <c r="H67" i="2" s="1"/>
  <c r="I15" i="4"/>
  <c r="M15" i="4" s="1"/>
  <c r="N15" i="4" s="1"/>
  <c r="H15" i="4"/>
  <c r="I14" i="4"/>
  <c r="M14" i="4" s="1"/>
  <c r="N14" i="4" s="1"/>
  <c r="H14" i="4"/>
  <c r="I13" i="4"/>
  <c r="M13" i="4" s="1"/>
  <c r="N13" i="4" s="1"/>
  <c r="H13" i="4"/>
  <c r="I12" i="4"/>
  <c r="H12" i="4"/>
  <c r="M11" i="4"/>
  <c r="N11" i="4" s="1"/>
  <c r="H11" i="4"/>
  <c r="L1201" i="3"/>
  <c r="H81" i="2" s="1"/>
  <c r="I1200" i="3"/>
  <c r="M1200" i="3" s="1"/>
  <c r="N1200" i="3" s="1"/>
  <c r="H1200" i="3"/>
  <c r="I1199" i="3"/>
  <c r="M1199" i="3" s="1"/>
  <c r="N1199" i="3" s="1"/>
  <c r="H1199" i="3"/>
  <c r="I1198" i="3"/>
  <c r="M1198" i="3" s="1"/>
  <c r="N1198" i="3" s="1"/>
  <c r="H1198" i="3"/>
  <c r="I1197" i="3"/>
  <c r="H1197" i="3"/>
  <c r="I1196" i="3"/>
  <c r="M1196" i="3" s="1"/>
  <c r="N1196" i="3" s="1"/>
  <c r="H1196" i="3"/>
  <c r="L1193" i="3"/>
  <c r="H80" i="2" s="1"/>
  <c r="H82" i="2" s="1"/>
  <c r="M1192" i="3"/>
  <c r="N1192" i="3" s="1"/>
  <c r="I1192" i="3"/>
  <c r="H1192" i="3"/>
  <c r="I1191" i="3"/>
  <c r="M1191" i="3" s="1"/>
  <c r="N1191" i="3" s="1"/>
  <c r="H1191" i="3"/>
  <c r="N1190" i="3"/>
  <c r="M1190" i="3"/>
  <c r="I1190" i="3"/>
  <c r="H1190" i="3"/>
  <c r="I1189" i="3"/>
  <c r="M1189" i="3" s="1"/>
  <c r="N1189" i="3" s="1"/>
  <c r="H1189" i="3"/>
  <c r="I1188" i="3"/>
  <c r="M1188" i="3" s="1"/>
  <c r="N1188" i="3" s="1"/>
  <c r="H1188" i="3"/>
  <c r="I1187" i="3"/>
  <c r="M1187" i="3" s="1"/>
  <c r="N1187" i="3" s="1"/>
  <c r="H1187" i="3"/>
  <c r="M1186" i="3"/>
  <c r="N1186" i="3" s="1"/>
  <c r="I1186" i="3"/>
  <c r="H1186" i="3"/>
  <c r="I1185" i="3"/>
  <c r="M1185" i="3" s="1"/>
  <c r="N1185" i="3" s="1"/>
  <c r="H1185" i="3"/>
  <c r="M1184" i="3"/>
  <c r="N1184" i="3" s="1"/>
  <c r="I1184" i="3"/>
  <c r="H1184" i="3"/>
  <c r="I1183" i="3"/>
  <c r="M1183" i="3" s="1"/>
  <c r="N1183" i="3" s="1"/>
  <c r="H1183" i="3"/>
  <c r="I1182" i="3"/>
  <c r="M1182" i="3" s="1"/>
  <c r="N1182" i="3" s="1"/>
  <c r="H1182" i="3"/>
  <c r="N1181" i="3"/>
  <c r="M1181" i="3"/>
  <c r="I1181" i="3"/>
  <c r="H1181" i="3"/>
  <c r="I1180" i="3"/>
  <c r="M1180" i="3" s="1"/>
  <c r="H1180" i="3"/>
  <c r="L1174" i="3"/>
  <c r="H1174" i="3"/>
  <c r="I1173" i="3"/>
  <c r="M1173" i="3" s="1"/>
  <c r="N1173" i="3" s="1"/>
  <c r="H1173" i="3"/>
  <c r="M1172" i="3"/>
  <c r="N1172" i="3" s="1"/>
  <c r="I1172" i="3"/>
  <c r="H1172" i="3"/>
  <c r="D76" i="2" s="1"/>
  <c r="I1171" i="3"/>
  <c r="H1171" i="3"/>
  <c r="D75" i="2" s="1"/>
  <c r="L1168" i="3"/>
  <c r="N1167" i="3"/>
  <c r="M1167" i="3"/>
  <c r="I1167" i="3"/>
  <c r="E71" i="2" s="1"/>
  <c r="H1167" i="3"/>
  <c r="D71" i="2" s="1"/>
  <c r="M1166" i="3"/>
  <c r="N1166" i="3" s="1"/>
  <c r="I1166" i="3"/>
  <c r="H1166" i="3"/>
  <c r="I1165" i="3"/>
  <c r="H1165" i="3"/>
  <c r="L1161" i="3"/>
  <c r="H50" i="2" s="1"/>
  <c r="M1160" i="3"/>
  <c r="N1160" i="3" s="1"/>
  <c r="I1160" i="3"/>
  <c r="H1160" i="3"/>
  <c r="M1159" i="3"/>
  <c r="N1159" i="3" s="1"/>
  <c r="I1159" i="3"/>
  <c r="H1159" i="3"/>
  <c r="I1158" i="3"/>
  <c r="M1158" i="3" s="1"/>
  <c r="N1158" i="3" s="1"/>
  <c r="H1158" i="3"/>
  <c r="M1157" i="3"/>
  <c r="N1157" i="3" s="1"/>
  <c r="I1157" i="3"/>
  <c r="H1157" i="3"/>
  <c r="I1156" i="3"/>
  <c r="H1156" i="3"/>
  <c r="L1152" i="3"/>
  <c r="H49" i="2" s="1"/>
  <c r="N1151" i="3"/>
  <c r="M1151" i="3"/>
  <c r="I1151" i="3"/>
  <c r="H1151" i="3"/>
  <c r="I1150" i="3"/>
  <c r="M1150" i="3" s="1"/>
  <c r="N1150" i="3" s="1"/>
  <c r="H1150" i="3"/>
  <c r="I1149" i="3"/>
  <c r="M1149" i="3" s="1"/>
  <c r="N1149" i="3" s="1"/>
  <c r="H1149" i="3"/>
  <c r="I1148" i="3"/>
  <c r="M1148" i="3" s="1"/>
  <c r="N1148" i="3" s="1"/>
  <c r="H1148" i="3"/>
  <c r="I1147" i="3"/>
  <c r="M1147" i="3" s="1"/>
  <c r="N1147" i="3" s="1"/>
  <c r="H1147" i="3"/>
  <c r="I1146" i="3"/>
  <c r="M1146" i="3" s="1"/>
  <c r="N1146" i="3" s="1"/>
  <c r="H1146" i="3"/>
  <c r="M1145" i="3"/>
  <c r="N1145" i="3" s="1"/>
  <c r="I1145" i="3"/>
  <c r="H1145" i="3"/>
  <c r="M1144" i="3"/>
  <c r="N1144" i="3" s="1"/>
  <c r="I1144" i="3"/>
  <c r="H1144" i="3"/>
  <c r="I1143" i="3"/>
  <c r="M1143" i="3" s="1"/>
  <c r="N1143" i="3" s="1"/>
  <c r="H1143" i="3"/>
  <c r="M1142" i="3"/>
  <c r="N1142" i="3" s="1"/>
  <c r="I1142" i="3"/>
  <c r="H1142" i="3"/>
  <c r="I1141" i="3"/>
  <c r="M1141" i="3" s="1"/>
  <c r="N1141" i="3" s="1"/>
  <c r="H1141" i="3"/>
  <c r="I1140" i="3"/>
  <c r="M1140" i="3" s="1"/>
  <c r="N1140" i="3" s="1"/>
  <c r="H1140" i="3"/>
  <c r="M1139" i="3"/>
  <c r="N1139" i="3" s="1"/>
  <c r="I1139" i="3"/>
  <c r="H1139" i="3"/>
  <c r="M1138" i="3"/>
  <c r="N1138" i="3" s="1"/>
  <c r="I1138" i="3"/>
  <c r="H1138" i="3"/>
  <c r="I1137" i="3"/>
  <c r="M1137" i="3" s="1"/>
  <c r="N1137" i="3" s="1"/>
  <c r="H1137" i="3"/>
  <c r="M1136" i="3"/>
  <c r="N1136" i="3" s="1"/>
  <c r="I1136" i="3"/>
  <c r="H1136" i="3"/>
  <c r="I1135" i="3"/>
  <c r="M1135" i="3" s="1"/>
  <c r="N1135" i="3" s="1"/>
  <c r="H1135" i="3"/>
  <c r="I1134" i="3"/>
  <c r="M1134" i="3" s="1"/>
  <c r="N1134" i="3" s="1"/>
  <c r="H1134" i="3"/>
  <c r="I1133" i="3"/>
  <c r="M1133" i="3" s="1"/>
  <c r="N1133" i="3" s="1"/>
  <c r="H1133" i="3"/>
  <c r="I1132" i="3"/>
  <c r="M1132" i="3" s="1"/>
  <c r="N1132" i="3" s="1"/>
  <c r="H1132" i="3"/>
  <c r="I1131" i="3"/>
  <c r="M1131" i="3" s="1"/>
  <c r="N1131" i="3" s="1"/>
  <c r="H1131" i="3"/>
  <c r="I1130" i="3"/>
  <c r="M1130" i="3" s="1"/>
  <c r="N1130" i="3" s="1"/>
  <c r="H1130" i="3"/>
  <c r="I1129" i="3"/>
  <c r="M1129" i="3" s="1"/>
  <c r="N1129" i="3" s="1"/>
  <c r="H1129" i="3"/>
  <c r="M1128" i="3"/>
  <c r="I1128" i="3"/>
  <c r="H1128" i="3"/>
  <c r="L1125" i="3"/>
  <c r="H48" i="2" s="1"/>
  <c r="I1124" i="3"/>
  <c r="M1124" i="3" s="1"/>
  <c r="N1124" i="3" s="1"/>
  <c r="H1124" i="3"/>
  <c r="I1123" i="3"/>
  <c r="M1123" i="3" s="1"/>
  <c r="N1123" i="3" s="1"/>
  <c r="H1123" i="3"/>
  <c r="I1122" i="3"/>
  <c r="M1122" i="3" s="1"/>
  <c r="N1122" i="3" s="1"/>
  <c r="H1122" i="3"/>
  <c r="I1121" i="3"/>
  <c r="M1121" i="3" s="1"/>
  <c r="N1121" i="3" s="1"/>
  <c r="H1121" i="3"/>
  <c r="I1120" i="3"/>
  <c r="M1120" i="3" s="1"/>
  <c r="N1120" i="3" s="1"/>
  <c r="H1120" i="3"/>
  <c r="I1119" i="3"/>
  <c r="M1119" i="3" s="1"/>
  <c r="N1119" i="3" s="1"/>
  <c r="H1119" i="3"/>
  <c r="I1118" i="3"/>
  <c r="M1118" i="3" s="1"/>
  <c r="N1118" i="3" s="1"/>
  <c r="H1118" i="3"/>
  <c r="I1117" i="3"/>
  <c r="M1117" i="3" s="1"/>
  <c r="N1117" i="3" s="1"/>
  <c r="H1117" i="3"/>
  <c r="I1116" i="3"/>
  <c r="M1116" i="3" s="1"/>
  <c r="N1116" i="3" s="1"/>
  <c r="H1116" i="3"/>
  <c r="M1115" i="3"/>
  <c r="N1115" i="3" s="1"/>
  <c r="I1115" i="3"/>
  <c r="H1115" i="3"/>
  <c r="M1114" i="3"/>
  <c r="N1114" i="3" s="1"/>
  <c r="I1114" i="3"/>
  <c r="H1114" i="3"/>
  <c r="I1113" i="3"/>
  <c r="M1113" i="3" s="1"/>
  <c r="N1113" i="3" s="1"/>
  <c r="H1113" i="3"/>
  <c r="I1112" i="3"/>
  <c r="M1112" i="3" s="1"/>
  <c r="N1112" i="3" s="1"/>
  <c r="H1112" i="3"/>
  <c r="I1111" i="3"/>
  <c r="M1111" i="3" s="1"/>
  <c r="N1111" i="3" s="1"/>
  <c r="H1111" i="3"/>
  <c r="I1110" i="3"/>
  <c r="M1110" i="3" s="1"/>
  <c r="N1110" i="3" s="1"/>
  <c r="H1110" i="3"/>
  <c r="I1109" i="3"/>
  <c r="M1109" i="3" s="1"/>
  <c r="N1109" i="3" s="1"/>
  <c r="H1109" i="3"/>
  <c r="I1108" i="3"/>
  <c r="M1108" i="3" s="1"/>
  <c r="N1108" i="3" s="1"/>
  <c r="H1108" i="3"/>
  <c r="I1107" i="3"/>
  <c r="M1107" i="3" s="1"/>
  <c r="N1107" i="3" s="1"/>
  <c r="H1107" i="3"/>
  <c r="I1106" i="3"/>
  <c r="M1106" i="3" s="1"/>
  <c r="N1106" i="3" s="1"/>
  <c r="H1106" i="3"/>
  <c r="I1105" i="3"/>
  <c r="M1105" i="3" s="1"/>
  <c r="N1105" i="3" s="1"/>
  <c r="H1105" i="3"/>
  <c r="N1104" i="3"/>
  <c r="I1104" i="3"/>
  <c r="M1104" i="3" s="1"/>
  <c r="H1104" i="3"/>
  <c r="I1103" i="3"/>
  <c r="M1103" i="3" s="1"/>
  <c r="N1103" i="3" s="1"/>
  <c r="H1103" i="3"/>
  <c r="I1102" i="3"/>
  <c r="M1102" i="3" s="1"/>
  <c r="N1102" i="3" s="1"/>
  <c r="H1102" i="3"/>
  <c r="I1101" i="3"/>
  <c r="M1101" i="3" s="1"/>
  <c r="N1101" i="3" s="1"/>
  <c r="H1101" i="3"/>
  <c r="I1100" i="3"/>
  <c r="M1100" i="3" s="1"/>
  <c r="N1100" i="3" s="1"/>
  <c r="H1100" i="3"/>
  <c r="I1099" i="3"/>
  <c r="M1099" i="3" s="1"/>
  <c r="N1099" i="3" s="1"/>
  <c r="H1099" i="3"/>
  <c r="I1098" i="3"/>
  <c r="M1098" i="3" s="1"/>
  <c r="N1098" i="3" s="1"/>
  <c r="H1098" i="3"/>
  <c r="I1097" i="3"/>
  <c r="M1097" i="3" s="1"/>
  <c r="N1097" i="3" s="1"/>
  <c r="H1097" i="3"/>
  <c r="I1096" i="3"/>
  <c r="M1096" i="3" s="1"/>
  <c r="H1096" i="3"/>
  <c r="L1093" i="3"/>
  <c r="H47" i="2" s="1"/>
  <c r="I1092" i="3"/>
  <c r="M1092" i="3" s="1"/>
  <c r="N1092" i="3" s="1"/>
  <c r="H1092" i="3"/>
  <c r="I1091" i="3"/>
  <c r="M1091" i="3" s="1"/>
  <c r="N1091" i="3" s="1"/>
  <c r="H1091" i="3"/>
  <c r="I1090" i="3"/>
  <c r="M1090" i="3" s="1"/>
  <c r="N1090" i="3" s="1"/>
  <c r="H1090" i="3"/>
  <c r="M1089" i="3"/>
  <c r="N1089" i="3" s="1"/>
  <c r="I1089" i="3"/>
  <c r="H1089" i="3"/>
  <c r="I1088" i="3"/>
  <c r="M1088" i="3" s="1"/>
  <c r="N1088" i="3" s="1"/>
  <c r="H1088" i="3"/>
  <c r="I1087" i="3"/>
  <c r="M1087" i="3" s="1"/>
  <c r="N1087" i="3" s="1"/>
  <c r="H1087" i="3"/>
  <c r="I1086" i="3"/>
  <c r="M1086" i="3" s="1"/>
  <c r="N1086" i="3" s="1"/>
  <c r="H1086" i="3"/>
  <c r="I1085" i="3"/>
  <c r="M1085" i="3" s="1"/>
  <c r="N1085" i="3" s="1"/>
  <c r="H1085" i="3"/>
  <c r="I1084" i="3"/>
  <c r="H1084" i="3"/>
  <c r="L1080" i="3"/>
  <c r="H46" i="2" s="1"/>
  <c r="I1079" i="3"/>
  <c r="M1079" i="3" s="1"/>
  <c r="N1079" i="3" s="1"/>
  <c r="H1079" i="3"/>
  <c r="I1078" i="3"/>
  <c r="M1078" i="3" s="1"/>
  <c r="N1078" i="3" s="1"/>
  <c r="H1078" i="3"/>
  <c r="M1077" i="3"/>
  <c r="N1077" i="3" s="1"/>
  <c r="I1077" i="3"/>
  <c r="H1077" i="3"/>
  <c r="I1076" i="3"/>
  <c r="M1076" i="3" s="1"/>
  <c r="N1076" i="3" s="1"/>
  <c r="H1076" i="3"/>
  <c r="I1075" i="3"/>
  <c r="M1075" i="3" s="1"/>
  <c r="N1075" i="3" s="1"/>
  <c r="H1075" i="3"/>
  <c r="I1074" i="3"/>
  <c r="M1074" i="3" s="1"/>
  <c r="N1074" i="3" s="1"/>
  <c r="H1074" i="3"/>
  <c r="I1073" i="3"/>
  <c r="M1073" i="3" s="1"/>
  <c r="N1073" i="3" s="1"/>
  <c r="H1073" i="3"/>
  <c r="M1072" i="3"/>
  <c r="N1072" i="3" s="1"/>
  <c r="I1072" i="3"/>
  <c r="H1072" i="3"/>
  <c r="M1071" i="3"/>
  <c r="N1071" i="3" s="1"/>
  <c r="I1071" i="3"/>
  <c r="H1071" i="3"/>
  <c r="I1070" i="3"/>
  <c r="M1070" i="3" s="1"/>
  <c r="N1070" i="3" s="1"/>
  <c r="H1070" i="3"/>
  <c r="I1069" i="3"/>
  <c r="M1069" i="3" s="1"/>
  <c r="H1069" i="3"/>
  <c r="L1066" i="3"/>
  <c r="H45" i="2" s="1"/>
  <c r="I1065" i="3"/>
  <c r="M1065" i="3" s="1"/>
  <c r="N1065" i="3" s="1"/>
  <c r="H1065" i="3"/>
  <c r="I1064" i="3"/>
  <c r="M1064" i="3" s="1"/>
  <c r="N1064" i="3" s="1"/>
  <c r="H1064" i="3"/>
  <c r="I1063" i="3"/>
  <c r="M1063" i="3" s="1"/>
  <c r="N1063" i="3" s="1"/>
  <c r="H1063" i="3"/>
  <c r="I1062" i="3"/>
  <c r="M1062" i="3" s="1"/>
  <c r="N1062" i="3" s="1"/>
  <c r="H1062" i="3"/>
  <c r="I1061" i="3"/>
  <c r="M1061" i="3" s="1"/>
  <c r="N1061" i="3" s="1"/>
  <c r="H1061" i="3"/>
  <c r="I1060" i="3"/>
  <c r="M1060" i="3" s="1"/>
  <c r="N1060" i="3" s="1"/>
  <c r="H1060" i="3"/>
  <c r="I1059" i="3"/>
  <c r="H1059" i="3"/>
  <c r="L1055" i="3"/>
  <c r="H44" i="2" s="1"/>
  <c r="I1054" i="3"/>
  <c r="M1054" i="3" s="1"/>
  <c r="N1054" i="3" s="1"/>
  <c r="H1054" i="3"/>
  <c r="I1053" i="3"/>
  <c r="M1053" i="3" s="1"/>
  <c r="N1053" i="3" s="1"/>
  <c r="H1053" i="3"/>
  <c r="I1052" i="3"/>
  <c r="M1052" i="3" s="1"/>
  <c r="N1052" i="3" s="1"/>
  <c r="H1052" i="3"/>
  <c r="M1051" i="3"/>
  <c r="N1051" i="3" s="1"/>
  <c r="I1051" i="3"/>
  <c r="H1051" i="3"/>
  <c r="M1050" i="3"/>
  <c r="N1050" i="3" s="1"/>
  <c r="I1050" i="3"/>
  <c r="H1050" i="3"/>
  <c r="I1049" i="3"/>
  <c r="M1049" i="3" s="1"/>
  <c r="N1049" i="3" s="1"/>
  <c r="H1049" i="3"/>
  <c r="I1047" i="3"/>
  <c r="M1047" i="3" s="1"/>
  <c r="N1047" i="3" s="1"/>
  <c r="H1047" i="3"/>
  <c r="M1046" i="3"/>
  <c r="N1046" i="3" s="1"/>
  <c r="I1046" i="3"/>
  <c r="H1046" i="3"/>
  <c r="I1045" i="3"/>
  <c r="M1045" i="3" s="1"/>
  <c r="H1045" i="3"/>
  <c r="L1041" i="3"/>
  <c r="H43" i="2" s="1"/>
  <c r="I1040" i="3"/>
  <c r="M1040" i="3" s="1"/>
  <c r="N1040" i="3" s="1"/>
  <c r="H1040" i="3"/>
  <c r="I1039" i="3"/>
  <c r="M1039" i="3" s="1"/>
  <c r="N1039" i="3" s="1"/>
  <c r="H1039" i="3"/>
  <c r="I1038" i="3"/>
  <c r="M1038" i="3" s="1"/>
  <c r="N1038" i="3" s="1"/>
  <c r="H1038" i="3"/>
  <c r="N1037" i="3"/>
  <c r="I1037" i="3"/>
  <c r="M1037" i="3" s="1"/>
  <c r="H1037" i="3"/>
  <c r="I1036" i="3"/>
  <c r="M1036" i="3" s="1"/>
  <c r="N1036" i="3" s="1"/>
  <c r="H1036" i="3"/>
  <c r="I1035" i="3"/>
  <c r="M1035" i="3" s="1"/>
  <c r="N1035" i="3" s="1"/>
  <c r="H1035" i="3"/>
  <c r="I1034" i="3"/>
  <c r="M1034" i="3" s="1"/>
  <c r="N1034" i="3" s="1"/>
  <c r="H1034" i="3"/>
  <c r="I1033" i="3"/>
  <c r="M1033" i="3" s="1"/>
  <c r="N1033" i="3" s="1"/>
  <c r="H1033" i="3"/>
  <c r="I1032" i="3"/>
  <c r="M1032" i="3" s="1"/>
  <c r="N1032" i="3" s="1"/>
  <c r="H1032" i="3"/>
  <c r="I1031" i="3"/>
  <c r="M1031" i="3" s="1"/>
  <c r="N1031" i="3" s="1"/>
  <c r="H1031" i="3"/>
  <c r="I1030" i="3"/>
  <c r="M1030" i="3" s="1"/>
  <c r="N1030" i="3" s="1"/>
  <c r="H1030" i="3"/>
  <c r="I1029" i="3"/>
  <c r="M1029" i="3" s="1"/>
  <c r="N1029" i="3" s="1"/>
  <c r="H1029" i="3"/>
  <c r="I1028" i="3"/>
  <c r="M1028" i="3" s="1"/>
  <c r="N1028" i="3" s="1"/>
  <c r="H1028" i="3"/>
  <c r="I1027" i="3"/>
  <c r="M1027" i="3" s="1"/>
  <c r="N1027" i="3" s="1"/>
  <c r="H1027" i="3"/>
  <c r="I1026" i="3"/>
  <c r="M1026" i="3" s="1"/>
  <c r="N1026" i="3" s="1"/>
  <c r="H1026" i="3"/>
  <c r="I1025" i="3"/>
  <c r="H1025" i="3"/>
  <c r="L1021" i="3"/>
  <c r="H42" i="2" s="1"/>
  <c r="I1020" i="3"/>
  <c r="M1020" i="3" s="1"/>
  <c r="N1020" i="3" s="1"/>
  <c r="H1020" i="3"/>
  <c r="I1019" i="3"/>
  <c r="M1019" i="3" s="1"/>
  <c r="N1019" i="3" s="1"/>
  <c r="H1019" i="3"/>
  <c r="I1018" i="3"/>
  <c r="M1018" i="3" s="1"/>
  <c r="N1018" i="3" s="1"/>
  <c r="H1018" i="3"/>
  <c r="I1017" i="3"/>
  <c r="M1017" i="3" s="1"/>
  <c r="N1017" i="3" s="1"/>
  <c r="H1017" i="3"/>
  <c r="M1016" i="3"/>
  <c r="N1016" i="3" s="1"/>
  <c r="I1016" i="3"/>
  <c r="H1016" i="3"/>
  <c r="M1015" i="3"/>
  <c r="N1015" i="3" s="1"/>
  <c r="I1015" i="3"/>
  <c r="H1015" i="3"/>
  <c r="I1014" i="3"/>
  <c r="M1014" i="3" s="1"/>
  <c r="N1014" i="3" s="1"/>
  <c r="H1014" i="3"/>
  <c r="M1013" i="3"/>
  <c r="N1013" i="3" s="1"/>
  <c r="I1013" i="3"/>
  <c r="H1013" i="3"/>
  <c r="M1012" i="3"/>
  <c r="I1012" i="3"/>
  <c r="H1012" i="3"/>
  <c r="L1008" i="3"/>
  <c r="H41" i="2" s="1"/>
  <c r="I1007" i="3"/>
  <c r="M1007" i="3" s="1"/>
  <c r="N1007" i="3" s="1"/>
  <c r="H1007" i="3"/>
  <c r="I1006" i="3"/>
  <c r="M1006" i="3" s="1"/>
  <c r="N1006" i="3" s="1"/>
  <c r="H1006" i="3"/>
  <c r="I1005" i="3"/>
  <c r="M1005" i="3" s="1"/>
  <c r="N1005" i="3" s="1"/>
  <c r="H1005" i="3"/>
  <c r="I1004" i="3"/>
  <c r="M1004" i="3" s="1"/>
  <c r="N1004" i="3" s="1"/>
  <c r="H1004" i="3"/>
  <c r="I1003" i="3"/>
  <c r="M1003" i="3" s="1"/>
  <c r="N1003" i="3" s="1"/>
  <c r="H1003" i="3"/>
  <c r="I1002" i="3"/>
  <c r="M1002" i="3" s="1"/>
  <c r="H1002" i="3"/>
  <c r="H1008" i="3" s="1"/>
  <c r="D41" i="2" s="1"/>
  <c r="L998" i="3"/>
  <c r="H40" i="2" s="1"/>
  <c r="I997" i="3"/>
  <c r="M997" i="3" s="1"/>
  <c r="N997" i="3" s="1"/>
  <c r="H997" i="3"/>
  <c r="M996" i="3"/>
  <c r="N996" i="3" s="1"/>
  <c r="I996" i="3"/>
  <c r="H996" i="3"/>
  <c r="I995" i="3"/>
  <c r="M995" i="3" s="1"/>
  <c r="N995" i="3" s="1"/>
  <c r="H995" i="3"/>
  <c r="I994" i="3"/>
  <c r="M994" i="3" s="1"/>
  <c r="N994" i="3" s="1"/>
  <c r="H994" i="3"/>
  <c r="I993" i="3"/>
  <c r="M993" i="3" s="1"/>
  <c r="H993" i="3"/>
  <c r="L989" i="3"/>
  <c r="H39" i="2" s="1"/>
  <c r="I988" i="3"/>
  <c r="M988" i="3" s="1"/>
  <c r="N988" i="3" s="1"/>
  <c r="H988" i="3"/>
  <c r="I987" i="3"/>
  <c r="M987" i="3" s="1"/>
  <c r="N987" i="3" s="1"/>
  <c r="H987" i="3"/>
  <c r="I986" i="3"/>
  <c r="M986" i="3" s="1"/>
  <c r="N986" i="3" s="1"/>
  <c r="H986" i="3"/>
  <c r="I985" i="3"/>
  <c r="M985" i="3" s="1"/>
  <c r="N985" i="3" s="1"/>
  <c r="H985" i="3"/>
  <c r="H989" i="3" s="1"/>
  <c r="D39" i="2" s="1"/>
  <c r="I984" i="3"/>
  <c r="M984" i="3" s="1"/>
  <c r="N984" i="3" s="1"/>
  <c r="H984" i="3"/>
  <c r="L981" i="3"/>
  <c r="H38" i="2" s="1"/>
  <c r="H51" i="2" s="1"/>
  <c r="I980" i="3"/>
  <c r="M980" i="3" s="1"/>
  <c r="N980" i="3" s="1"/>
  <c r="H980" i="3"/>
  <c r="I979" i="3"/>
  <c r="M979" i="3" s="1"/>
  <c r="N979" i="3" s="1"/>
  <c r="H979" i="3"/>
  <c r="I978" i="3"/>
  <c r="M978" i="3" s="1"/>
  <c r="N978" i="3" s="1"/>
  <c r="H978" i="3"/>
  <c r="I977" i="3"/>
  <c r="M977" i="3" s="1"/>
  <c r="N977" i="3" s="1"/>
  <c r="H977" i="3"/>
  <c r="I976" i="3"/>
  <c r="M976" i="3" s="1"/>
  <c r="N976" i="3" s="1"/>
  <c r="H976" i="3"/>
  <c r="M975" i="3"/>
  <c r="N975" i="3" s="1"/>
  <c r="I975" i="3"/>
  <c r="H975" i="3"/>
  <c r="L967" i="3"/>
  <c r="H34" i="2" s="1"/>
  <c r="N966" i="3"/>
  <c r="I966" i="3"/>
  <c r="M966" i="3" s="1"/>
  <c r="H966" i="3"/>
  <c r="I965" i="3"/>
  <c r="M965" i="3" s="1"/>
  <c r="N965" i="3" s="1"/>
  <c r="H965" i="3"/>
  <c r="I964" i="3"/>
  <c r="M964" i="3" s="1"/>
  <c r="N964" i="3" s="1"/>
  <c r="H964" i="3"/>
  <c r="I963" i="3"/>
  <c r="M963" i="3" s="1"/>
  <c r="N963" i="3" s="1"/>
  <c r="H963" i="3"/>
  <c r="M962" i="3"/>
  <c r="I962" i="3"/>
  <c r="I967" i="3" s="1"/>
  <c r="E34" i="2" s="1"/>
  <c r="H962" i="3"/>
  <c r="L959" i="3"/>
  <c r="H33" i="2" s="1"/>
  <c r="I958" i="3"/>
  <c r="M958" i="3" s="1"/>
  <c r="N958" i="3" s="1"/>
  <c r="H958" i="3"/>
  <c r="I957" i="3"/>
  <c r="M957" i="3" s="1"/>
  <c r="M959" i="3" s="1"/>
  <c r="N959" i="3" s="1"/>
  <c r="I33" i="2" s="1"/>
  <c r="H957" i="3"/>
  <c r="H959" i="3" s="1"/>
  <c r="D33" i="2" s="1"/>
  <c r="L953" i="3"/>
  <c r="H32" i="2" s="1"/>
  <c r="I952" i="3"/>
  <c r="M952" i="3" s="1"/>
  <c r="N952" i="3" s="1"/>
  <c r="H952" i="3"/>
  <c r="I951" i="3"/>
  <c r="M951" i="3" s="1"/>
  <c r="N951" i="3" s="1"/>
  <c r="H951" i="3"/>
  <c r="M950" i="3"/>
  <c r="N950" i="3" s="1"/>
  <c r="I950" i="3"/>
  <c r="H950" i="3"/>
  <c r="I949" i="3"/>
  <c r="M949" i="3" s="1"/>
  <c r="N949" i="3" s="1"/>
  <c r="H949" i="3"/>
  <c r="N948" i="3"/>
  <c r="I948" i="3"/>
  <c r="M948" i="3" s="1"/>
  <c r="H948" i="3"/>
  <c r="M947" i="3"/>
  <c r="N947" i="3" s="1"/>
  <c r="I947" i="3"/>
  <c r="H947" i="3"/>
  <c r="I946" i="3"/>
  <c r="M946" i="3" s="1"/>
  <c r="N946" i="3" s="1"/>
  <c r="H946" i="3"/>
  <c r="L942" i="3"/>
  <c r="H31" i="2" s="1"/>
  <c r="M941" i="3"/>
  <c r="N941" i="3" s="1"/>
  <c r="I941" i="3"/>
  <c r="H941" i="3"/>
  <c r="N940" i="3"/>
  <c r="M940" i="3"/>
  <c r="I940" i="3"/>
  <c r="H940" i="3"/>
  <c r="H942" i="3" s="1"/>
  <c r="D31" i="2" s="1"/>
  <c r="I939" i="3"/>
  <c r="M939" i="3" s="1"/>
  <c r="H939" i="3"/>
  <c r="L935" i="3"/>
  <c r="H30" i="2" s="1"/>
  <c r="I934" i="3"/>
  <c r="M934" i="3" s="1"/>
  <c r="N934" i="3" s="1"/>
  <c r="H934" i="3"/>
  <c r="I933" i="3"/>
  <c r="M933" i="3" s="1"/>
  <c r="N933" i="3" s="1"/>
  <c r="H933" i="3"/>
  <c r="I932" i="3"/>
  <c r="M932" i="3" s="1"/>
  <c r="N932" i="3" s="1"/>
  <c r="H932" i="3"/>
  <c r="I931" i="3"/>
  <c r="M931" i="3" s="1"/>
  <c r="N931" i="3" s="1"/>
  <c r="H931" i="3"/>
  <c r="I930" i="3"/>
  <c r="M930" i="3" s="1"/>
  <c r="N930" i="3" s="1"/>
  <c r="H930" i="3"/>
  <c r="I929" i="3"/>
  <c r="M929" i="3" s="1"/>
  <c r="N929" i="3" s="1"/>
  <c r="H929" i="3"/>
  <c r="M928" i="3"/>
  <c r="N928" i="3" s="1"/>
  <c r="I928" i="3"/>
  <c r="H928" i="3"/>
  <c r="M927" i="3"/>
  <c r="N927" i="3" s="1"/>
  <c r="I927" i="3"/>
  <c r="H927" i="3"/>
  <c r="I926" i="3"/>
  <c r="M926" i="3" s="1"/>
  <c r="N926" i="3" s="1"/>
  <c r="H926" i="3"/>
  <c r="I925" i="3"/>
  <c r="M925" i="3" s="1"/>
  <c r="N925" i="3" s="1"/>
  <c r="H925" i="3"/>
  <c r="I924" i="3"/>
  <c r="M924" i="3" s="1"/>
  <c r="N924" i="3" s="1"/>
  <c r="H924" i="3"/>
  <c r="I923" i="3"/>
  <c r="M923" i="3" s="1"/>
  <c r="N923" i="3" s="1"/>
  <c r="H923" i="3"/>
  <c r="I922" i="3"/>
  <c r="M922" i="3" s="1"/>
  <c r="N922" i="3" s="1"/>
  <c r="H922" i="3"/>
  <c r="I921" i="3"/>
  <c r="M921" i="3" s="1"/>
  <c r="N921" i="3" s="1"/>
  <c r="H921" i="3"/>
  <c r="I920" i="3"/>
  <c r="M920" i="3" s="1"/>
  <c r="N920" i="3" s="1"/>
  <c r="H920" i="3"/>
  <c r="I919" i="3"/>
  <c r="M919" i="3" s="1"/>
  <c r="N919" i="3" s="1"/>
  <c r="H919" i="3"/>
  <c r="I918" i="3"/>
  <c r="M918" i="3" s="1"/>
  <c r="N918" i="3" s="1"/>
  <c r="H918" i="3"/>
  <c r="I917" i="3"/>
  <c r="M917" i="3" s="1"/>
  <c r="N917" i="3" s="1"/>
  <c r="H917" i="3"/>
  <c r="I916" i="3"/>
  <c r="M916" i="3" s="1"/>
  <c r="N916" i="3" s="1"/>
  <c r="H916" i="3"/>
  <c r="I915" i="3"/>
  <c r="M915" i="3" s="1"/>
  <c r="H915" i="3"/>
  <c r="L911" i="3"/>
  <c r="H29" i="2" s="1"/>
  <c r="I910" i="3"/>
  <c r="M910" i="3" s="1"/>
  <c r="N910" i="3" s="1"/>
  <c r="H910" i="3"/>
  <c r="I909" i="3"/>
  <c r="M909" i="3" s="1"/>
  <c r="N909" i="3" s="1"/>
  <c r="H909" i="3"/>
  <c r="I908" i="3"/>
  <c r="M908" i="3" s="1"/>
  <c r="H908" i="3"/>
  <c r="L904" i="3"/>
  <c r="H28" i="2" s="1"/>
  <c r="M903" i="3"/>
  <c r="N903" i="3" s="1"/>
  <c r="I903" i="3"/>
  <c r="H903" i="3"/>
  <c r="I902" i="3"/>
  <c r="M902" i="3" s="1"/>
  <c r="N902" i="3" s="1"/>
  <c r="H902" i="3"/>
  <c r="N901" i="3"/>
  <c r="I901" i="3"/>
  <c r="M901" i="3" s="1"/>
  <c r="H901" i="3"/>
  <c r="I900" i="3"/>
  <c r="M900" i="3" s="1"/>
  <c r="N900" i="3" s="1"/>
  <c r="H900" i="3"/>
  <c r="I899" i="3"/>
  <c r="M899" i="3" s="1"/>
  <c r="N899" i="3" s="1"/>
  <c r="H899" i="3"/>
  <c r="N898" i="3"/>
  <c r="I898" i="3"/>
  <c r="M898" i="3" s="1"/>
  <c r="H898" i="3"/>
  <c r="I897" i="3"/>
  <c r="M897" i="3" s="1"/>
  <c r="N897" i="3" s="1"/>
  <c r="H897" i="3"/>
  <c r="I896" i="3"/>
  <c r="M896" i="3" s="1"/>
  <c r="N896" i="3" s="1"/>
  <c r="H896" i="3"/>
  <c r="I895" i="3"/>
  <c r="M895" i="3" s="1"/>
  <c r="N895" i="3" s="1"/>
  <c r="H895" i="3"/>
  <c r="I894" i="3"/>
  <c r="M894" i="3" s="1"/>
  <c r="N894" i="3" s="1"/>
  <c r="H894" i="3"/>
  <c r="I893" i="3"/>
  <c r="M893" i="3" s="1"/>
  <c r="N893" i="3" s="1"/>
  <c r="H893" i="3"/>
  <c r="I892" i="3"/>
  <c r="M892" i="3" s="1"/>
  <c r="N892" i="3" s="1"/>
  <c r="H892" i="3"/>
  <c r="I891" i="3"/>
  <c r="M891" i="3" s="1"/>
  <c r="N891" i="3" s="1"/>
  <c r="H891" i="3"/>
  <c r="I890" i="3"/>
  <c r="M890" i="3" s="1"/>
  <c r="N890" i="3" s="1"/>
  <c r="H890" i="3"/>
  <c r="I889" i="3"/>
  <c r="M889" i="3" s="1"/>
  <c r="N889" i="3" s="1"/>
  <c r="H889" i="3"/>
  <c r="I888" i="3"/>
  <c r="M888" i="3" s="1"/>
  <c r="N888" i="3" s="1"/>
  <c r="H888" i="3"/>
  <c r="I887" i="3"/>
  <c r="H887" i="3"/>
  <c r="L883" i="3"/>
  <c r="H27" i="2" s="1"/>
  <c r="I882" i="3"/>
  <c r="M882" i="3" s="1"/>
  <c r="N882" i="3" s="1"/>
  <c r="H882" i="3"/>
  <c r="I881" i="3"/>
  <c r="M881" i="3" s="1"/>
  <c r="N881" i="3" s="1"/>
  <c r="H881" i="3"/>
  <c r="I880" i="3"/>
  <c r="M880" i="3" s="1"/>
  <c r="N880" i="3" s="1"/>
  <c r="H880" i="3"/>
  <c r="M879" i="3"/>
  <c r="N879" i="3" s="1"/>
  <c r="I879" i="3"/>
  <c r="H879" i="3"/>
  <c r="I878" i="3"/>
  <c r="M878" i="3" s="1"/>
  <c r="N878" i="3" s="1"/>
  <c r="H878" i="3"/>
  <c r="I877" i="3"/>
  <c r="M877" i="3" s="1"/>
  <c r="N877" i="3" s="1"/>
  <c r="H877" i="3"/>
  <c r="N876" i="3"/>
  <c r="M876" i="3"/>
  <c r="I876" i="3"/>
  <c r="H876" i="3"/>
  <c r="I875" i="3"/>
  <c r="M875" i="3" s="1"/>
  <c r="N875" i="3" s="1"/>
  <c r="H875" i="3"/>
  <c r="I874" i="3"/>
  <c r="I883" i="3" s="1"/>
  <c r="E27" i="2" s="1"/>
  <c r="H874" i="3"/>
  <c r="I873" i="3"/>
  <c r="M873" i="3" s="1"/>
  <c r="H873" i="3"/>
  <c r="L869" i="3"/>
  <c r="H26" i="2" s="1"/>
  <c r="M868" i="3"/>
  <c r="N868" i="3" s="1"/>
  <c r="I868" i="3"/>
  <c r="H868" i="3"/>
  <c r="I867" i="3"/>
  <c r="M867" i="3" s="1"/>
  <c r="N867" i="3" s="1"/>
  <c r="H867" i="3"/>
  <c r="M866" i="3"/>
  <c r="N866" i="3" s="1"/>
  <c r="I866" i="3"/>
  <c r="H866" i="3"/>
  <c r="I865" i="3"/>
  <c r="M865" i="3" s="1"/>
  <c r="N865" i="3" s="1"/>
  <c r="H865" i="3"/>
  <c r="I864" i="3"/>
  <c r="M864" i="3" s="1"/>
  <c r="N864" i="3" s="1"/>
  <c r="H864" i="3"/>
  <c r="I863" i="3"/>
  <c r="M863" i="3" s="1"/>
  <c r="N863" i="3" s="1"/>
  <c r="H863" i="3"/>
  <c r="I862" i="3"/>
  <c r="M862" i="3" s="1"/>
  <c r="N862" i="3" s="1"/>
  <c r="H862" i="3"/>
  <c r="I861" i="3"/>
  <c r="M861" i="3" s="1"/>
  <c r="N861" i="3" s="1"/>
  <c r="H861" i="3"/>
  <c r="I860" i="3"/>
  <c r="H860" i="3"/>
  <c r="L856" i="3"/>
  <c r="H25" i="2" s="1"/>
  <c r="I855" i="3"/>
  <c r="M855" i="3" s="1"/>
  <c r="N855" i="3" s="1"/>
  <c r="H855" i="3"/>
  <c r="I854" i="3"/>
  <c r="M854" i="3" s="1"/>
  <c r="N854" i="3" s="1"/>
  <c r="H854" i="3"/>
  <c r="I853" i="3"/>
  <c r="M853" i="3" s="1"/>
  <c r="N853" i="3" s="1"/>
  <c r="H853" i="3"/>
  <c r="I852" i="3"/>
  <c r="M852" i="3" s="1"/>
  <c r="N852" i="3" s="1"/>
  <c r="H852" i="3"/>
  <c r="I851" i="3"/>
  <c r="M851" i="3" s="1"/>
  <c r="N851" i="3" s="1"/>
  <c r="H851" i="3"/>
  <c r="I850" i="3"/>
  <c r="M850" i="3" s="1"/>
  <c r="N850" i="3" s="1"/>
  <c r="H850" i="3"/>
  <c r="I849" i="3"/>
  <c r="H849" i="3"/>
  <c r="I848" i="3"/>
  <c r="M848" i="3" s="1"/>
  <c r="N848" i="3" s="1"/>
  <c r="H848" i="3"/>
  <c r="N847" i="3"/>
  <c r="M847" i="3"/>
  <c r="I847" i="3"/>
  <c r="H847" i="3"/>
  <c r="L843" i="3"/>
  <c r="H24" i="2" s="1"/>
  <c r="I842" i="3"/>
  <c r="M842" i="3" s="1"/>
  <c r="N842" i="3" s="1"/>
  <c r="H842" i="3"/>
  <c r="I841" i="3"/>
  <c r="M841" i="3" s="1"/>
  <c r="N841" i="3" s="1"/>
  <c r="H841" i="3"/>
  <c r="I840" i="3"/>
  <c r="M840" i="3" s="1"/>
  <c r="N840" i="3" s="1"/>
  <c r="H840" i="3"/>
  <c r="I839" i="3"/>
  <c r="M839" i="3" s="1"/>
  <c r="N839" i="3" s="1"/>
  <c r="H839" i="3"/>
  <c r="L835" i="3"/>
  <c r="H23" i="2" s="1"/>
  <c r="I834" i="3"/>
  <c r="M834" i="3" s="1"/>
  <c r="N834" i="3" s="1"/>
  <c r="H834" i="3"/>
  <c r="I833" i="3"/>
  <c r="M833" i="3" s="1"/>
  <c r="N833" i="3" s="1"/>
  <c r="H833" i="3"/>
  <c r="I832" i="3"/>
  <c r="M832" i="3" s="1"/>
  <c r="N832" i="3" s="1"/>
  <c r="H832" i="3"/>
  <c r="I831" i="3"/>
  <c r="M831" i="3" s="1"/>
  <c r="H831" i="3"/>
  <c r="L827" i="3"/>
  <c r="H22" i="2" s="1"/>
  <c r="I826" i="3"/>
  <c r="M826" i="3" s="1"/>
  <c r="N826" i="3" s="1"/>
  <c r="H826" i="3"/>
  <c r="I825" i="3"/>
  <c r="M825" i="3" s="1"/>
  <c r="N825" i="3" s="1"/>
  <c r="H825" i="3"/>
  <c r="I824" i="3"/>
  <c r="M824" i="3" s="1"/>
  <c r="N824" i="3" s="1"/>
  <c r="H824" i="3"/>
  <c r="I823" i="3"/>
  <c r="M823" i="3" s="1"/>
  <c r="N823" i="3" s="1"/>
  <c r="H823" i="3"/>
  <c r="M822" i="3"/>
  <c r="N822" i="3" s="1"/>
  <c r="I822" i="3"/>
  <c r="H822" i="3"/>
  <c r="I821" i="3"/>
  <c r="M821" i="3" s="1"/>
  <c r="N821" i="3" s="1"/>
  <c r="H821" i="3"/>
  <c r="I820" i="3"/>
  <c r="M820" i="3" s="1"/>
  <c r="N820" i="3" s="1"/>
  <c r="H820" i="3"/>
  <c r="N815" i="3"/>
  <c r="I815" i="3"/>
  <c r="I814" i="3" s="1"/>
  <c r="H815" i="3"/>
  <c r="H814" i="3" s="1"/>
  <c r="N814" i="3"/>
  <c r="M814" i="3"/>
  <c r="L814" i="3"/>
  <c r="M813" i="3"/>
  <c r="N813" i="3" s="1"/>
  <c r="I813" i="3"/>
  <c r="H813" i="3"/>
  <c r="I812" i="3"/>
  <c r="M812" i="3" s="1"/>
  <c r="N812" i="3" s="1"/>
  <c r="H812" i="3"/>
  <c r="M811" i="3"/>
  <c r="N811" i="3" s="1"/>
  <c r="I811" i="3"/>
  <c r="H811" i="3"/>
  <c r="L810" i="3"/>
  <c r="I810" i="3"/>
  <c r="H810" i="3"/>
  <c r="I809" i="3"/>
  <c r="M809" i="3" s="1"/>
  <c r="N809" i="3" s="1"/>
  <c r="H809" i="3"/>
  <c r="I808" i="3"/>
  <c r="M808" i="3" s="1"/>
  <c r="N808" i="3" s="1"/>
  <c r="H808" i="3"/>
  <c r="N807" i="3"/>
  <c r="I807" i="3"/>
  <c r="M807" i="3" s="1"/>
  <c r="H807" i="3"/>
  <c r="I806" i="3"/>
  <c r="M806" i="3" s="1"/>
  <c r="N806" i="3" s="1"/>
  <c r="H806" i="3"/>
  <c r="I805" i="3"/>
  <c r="M805" i="3" s="1"/>
  <c r="N805" i="3" s="1"/>
  <c r="H805" i="3"/>
  <c r="I804" i="3"/>
  <c r="H804" i="3"/>
  <c r="L803" i="3"/>
  <c r="I802" i="3"/>
  <c r="M802" i="3" s="1"/>
  <c r="N802" i="3" s="1"/>
  <c r="H802" i="3"/>
  <c r="I801" i="3"/>
  <c r="M801" i="3" s="1"/>
  <c r="N801" i="3" s="1"/>
  <c r="H801" i="3"/>
  <c r="M800" i="3"/>
  <c r="N800" i="3" s="1"/>
  <c r="I800" i="3"/>
  <c r="H800" i="3"/>
  <c r="I799" i="3"/>
  <c r="M799" i="3" s="1"/>
  <c r="N799" i="3" s="1"/>
  <c r="H799" i="3"/>
  <c r="I798" i="3"/>
  <c r="M798" i="3" s="1"/>
  <c r="N798" i="3" s="1"/>
  <c r="H798" i="3"/>
  <c r="N797" i="3"/>
  <c r="M797" i="3"/>
  <c r="I797" i="3"/>
  <c r="H797" i="3"/>
  <c r="L796" i="3"/>
  <c r="I795" i="3"/>
  <c r="M795" i="3" s="1"/>
  <c r="N795" i="3" s="1"/>
  <c r="H795" i="3"/>
  <c r="I794" i="3"/>
  <c r="M794" i="3" s="1"/>
  <c r="N794" i="3" s="1"/>
  <c r="H794" i="3"/>
  <c r="I793" i="3"/>
  <c r="M793" i="3" s="1"/>
  <c r="N793" i="3" s="1"/>
  <c r="H793" i="3"/>
  <c r="I792" i="3"/>
  <c r="I789" i="3" s="1"/>
  <c r="H792" i="3"/>
  <c r="I791" i="3"/>
  <c r="M791" i="3" s="1"/>
  <c r="N791" i="3" s="1"/>
  <c r="H791" i="3"/>
  <c r="H789" i="3" s="1"/>
  <c r="I790" i="3"/>
  <c r="M790" i="3" s="1"/>
  <c r="N790" i="3" s="1"/>
  <c r="H790" i="3"/>
  <c r="L789" i="3"/>
  <c r="I788" i="3"/>
  <c r="M788" i="3" s="1"/>
  <c r="N788" i="3" s="1"/>
  <c r="H788" i="3"/>
  <c r="N787" i="3"/>
  <c r="M787" i="3"/>
  <c r="I787" i="3"/>
  <c r="H787" i="3"/>
  <c r="I786" i="3"/>
  <c r="M786" i="3" s="1"/>
  <c r="N786" i="3" s="1"/>
  <c r="H786" i="3"/>
  <c r="I785" i="3"/>
  <c r="M785" i="3" s="1"/>
  <c r="N785" i="3" s="1"/>
  <c r="H785" i="3"/>
  <c r="I784" i="3"/>
  <c r="M784" i="3" s="1"/>
  <c r="N784" i="3" s="1"/>
  <c r="H784" i="3"/>
  <c r="I783" i="3"/>
  <c r="H783" i="3"/>
  <c r="L782" i="3"/>
  <c r="I781" i="3"/>
  <c r="M781" i="3" s="1"/>
  <c r="N781" i="3" s="1"/>
  <c r="H781" i="3"/>
  <c r="I780" i="3"/>
  <c r="M780" i="3" s="1"/>
  <c r="N780" i="3" s="1"/>
  <c r="H780" i="3"/>
  <c r="I779" i="3"/>
  <c r="M779" i="3" s="1"/>
  <c r="N779" i="3" s="1"/>
  <c r="H779" i="3"/>
  <c r="I778" i="3"/>
  <c r="M778" i="3" s="1"/>
  <c r="N778" i="3" s="1"/>
  <c r="H778" i="3"/>
  <c r="I777" i="3"/>
  <c r="M777" i="3" s="1"/>
  <c r="N777" i="3" s="1"/>
  <c r="H777" i="3"/>
  <c r="H775" i="3" s="1"/>
  <c r="M776" i="3"/>
  <c r="I776" i="3"/>
  <c r="H776" i="3"/>
  <c r="L775" i="3"/>
  <c r="N774" i="3"/>
  <c r="M774" i="3"/>
  <c r="I774" i="3"/>
  <c r="H774" i="3"/>
  <c r="M773" i="3"/>
  <c r="N773" i="3" s="1"/>
  <c r="I773" i="3"/>
  <c r="H773" i="3"/>
  <c r="I772" i="3"/>
  <c r="M772" i="3" s="1"/>
  <c r="N772" i="3" s="1"/>
  <c r="H772" i="3"/>
  <c r="I771" i="3"/>
  <c r="M771" i="3" s="1"/>
  <c r="N771" i="3" s="1"/>
  <c r="H771" i="3"/>
  <c r="I770" i="3"/>
  <c r="M770" i="3" s="1"/>
  <c r="N770" i="3" s="1"/>
  <c r="H770" i="3"/>
  <c r="I769" i="3"/>
  <c r="M769" i="3" s="1"/>
  <c r="H769" i="3"/>
  <c r="L768" i="3"/>
  <c r="I767" i="3"/>
  <c r="M767" i="3" s="1"/>
  <c r="N767" i="3" s="1"/>
  <c r="H767" i="3"/>
  <c r="I766" i="3"/>
  <c r="M766" i="3" s="1"/>
  <c r="N766" i="3" s="1"/>
  <c r="H766" i="3"/>
  <c r="I765" i="3"/>
  <c r="M765" i="3" s="1"/>
  <c r="N765" i="3" s="1"/>
  <c r="H765" i="3"/>
  <c r="I764" i="3"/>
  <c r="M764" i="3" s="1"/>
  <c r="N764" i="3" s="1"/>
  <c r="H764" i="3"/>
  <c r="I763" i="3"/>
  <c r="M763" i="3" s="1"/>
  <c r="N763" i="3" s="1"/>
  <c r="H763" i="3"/>
  <c r="I762" i="3"/>
  <c r="M762" i="3" s="1"/>
  <c r="H762" i="3"/>
  <c r="L761" i="3"/>
  <c r="I760" i="3"/>
  <c r="M760" i="3" s="1"/>
  <c r="N760" i="3" s="1"/>
  <c r="H760" i="3"/>
  <c r="I759" i="3"/>
  <c r="M759" i="3" s="1"/>
  <c r="N759" i="3" s="1"/>
  <c r="H759" i="3"/>
  <c r="N758" i="3"/>
  <c r="M758" i="3"/>
  <c r="I758" i="3"/>
  <c r="H758" i="3"/>
  <c r="I757" i="3"/>
  <c r="M757" i="3" s="1"/>
  <c r="N757" i="3" s="1"/>
  <c r="H757" i="3"/>
  <c r="I756" i="3"/>
  <c r="M756" i="3" s="1"/>
  <c r="N756" i="3" s="1"/>
  <c r="H756" i="3"/>
  <c r="M755" i="3"/>
  <c r="N755" i="3" s="1"/>
  <c r="I755" i="3"/>
  <c r="H755" i="3"/>
  <c r="L754" i="3"/>
  <c r="M753" i="3"/>
  <c r="N753" i="3" s="1"/>
  <c r="I753" i="3"/>
  <c r="H753" i="3"/>
  <c r="I752" i="3"/>
  <c r="M752" i="3" s="1"/>
  <c r="N752" i="3" s="1"/>
  <c r="H752" i="3"/>
  <c r="I751" i="3"/>
  <c r="M751" i="3" s="1"/>
  <c r="N751" i="3" s="1"/>
  <c r="H751" i="3"/>
  <c r="M750" i="3"/>
  <c r="N750" i="3" s="1"/>
  <c r="I750" i="3"/>
  <c r="H750" i="3"/>
  <c r="I749" i="3"/>
  <c r="M749" i="3" s="1"/>
  <c r="N749" i="3" s="1"/>
  <c r="H749" i="3"/>
  <c r="I748" i="3"/>
  <c r="I747" i="3" s="1"/>
  <c r="H748" i="3"/>
  <c r="L747" i="3"/>
  <c r="I746" i="3"/>
  <c r="M746" i="3" s="1"/>
  <c r="N746" i="3" s="1"/>
  <c r="H746" i="3"/>
  <c r="N745" i="3"/>
  <c r="M745" i="3"/>
  <c r="I745" i="3"/>
  <c r="H745" i="3"/>
  <c r="I744" i="3"/>
  <c r="M744" i="3" s="1"/>
  <c r="N744" i="3" s="1"/>
  <c r="H744" i="3"/>
  <c r="I743" i="3"/>
  <c r="M743" i="3" s="1"/>
  <c r="N743" i="3" s="1"/>
  <c r="H743" i="3"/>
  <c r="H740" i="3" s="1"/>
  <c r="I742" i="3"/>
  <c r="M742" i="3" s="1"/>
  <c r="N742" i="3" s="1"/>
  <c r="H742" i="3"/>
  <c r="I741" i="3"/>
  <c r="M741" i="3" s="1"/>
  <c r="H741" i="3"/>
  <c r="L740" i="3"/>
  <c r="I739" i="3"/>
  <c r="M739" i="3" s="1"/>
  <c r="N739" i="3" s="1"/>
  <c r="H739" i="3"/>
  <c r="I738" i="3"/>
  <c r="M738" i="3" s="1"/>
  <c r="N738" i="3" s="1"/>
  <c r="H738" i="3"/>
  <c r="I737" i="3"/>
  <c r="M737" i="3" s="1"/>
  <c r="N737" i="3" s="1"/>
  <c r="H737" i="3"/>
  <c r="I736" i="3"/>
  <c r="M736" i="3" s="1"/>
  <c r="N736" i="3" s="1"/>
  <c r="H736" i="3"/>
  <c r="I735" i="3"/>
  <c r="H735" i="3"/>
  <c r="I734" i="3"/>
  <c r="M734" i="3" s="1"/>
  <c r="N734" i="3" s="1"/>
  <c r="H734" i="3"/>
  <c r="H733" i="3" s="1"/>
  <c r="L733" i="3"/>
  <c r="I732" i="3"/>
  <c r="M732" i="3" s="1"/>
  <c r="N732" i="3" s="1"/>
  <c r="H732" i="3"/>
  <c r="I731" i="3"/>
  <c r="M731" i="3" s="1"/>
  <c r="N731" i="3" s="1"/>
  <c r="H731" i="3"/>
  <c r="I730" i="3"/>
  <c r="M730" i="3" s="1"/>
  <c r="N730" i="3" s="1"/>
  <c r="H730" i="3"/>
  <c r="I729" i="3"/>
  <c r="M729" i="3" s="1"/>
  <c r="N729" i="3" s="1"/>
  <c r="H729" i="3"/>
  <c r="I728" i="3"/>
  <c r="M728" i="3" s="1"/>
  <c r="N728" i="3" s="1"/>
  <c r="H728" i="3"/>
  <c r="I727" i="3"/>
  <c r="M727" i="3" s="1"/>
  <c r="H727" i="3"/>
  <c r="L726" i="3"/>
  <c r="I725" i="3"/>
  <c r="M725" i="3" s="1"/>
  <c r="N725" i="3" s="1"/>
  <c r="H725" i="3"/>
  <c r="I724" i="3"/>
  <c r="M724" i="3" s="1"/>
  <c r="N724" i="3" s="1"/>
  <c r="H724" i="3"/>
  <c r="I723" i="3"/>
  <c r="M723" i="3" s="1"/>
  <c r="N723" i="3" s="1"/>
  <c r="H723" i="3"/>
  <c r="I722" i="3"/>
  <c r="M722" i="3" s="1"/>
  <c r="H722" i="3"/>
  <c r="M721" i="3"/>
  <c r="N721" i="3" s="1"/>
  <c r="I721" i="3"/>
  <c r="H721" i="3"/>
  <c r="I720" i="3"/>
  <c r="M720" i="3" s="1"/>
  <c r="N720" i="3" s="1"/>
  <c r="H720" i="3"/>
  <c r="L719" i="3"/>
  <c r="I718" i="3"/>
  <c r="M718" i="3" s="1"/>
  <c r="N718" i="3" s="1"/>
  <c r="H718" i="3"/>
  <c r="I717" i="3"/>
  <c r="M717" i="3" s="1"/>
  <c r="N717" i="3" s="1"/>
  <c r="H717" i="3"/>
  <c r="N716" i="3"/>
  <c r="M716" i="3"/>
  <c r="I716" i="3"/>
  <c r="H716" i="3"/>
  <c r="I715" i="3"/>
  <c r="M715" i="3" s="1"/>
  <c r="N715" i="3" s="1"/>
  <c r="H715" i="3"/>
  <c r="I714" i="3"/>
  <c r="M714" i="3" s="1"/>
  <c r="N714" i="3" s="1"/>
  <c r="H714" i="3"/>
  <c r="I713" i="3"/>
  <c r="M713" i="3" s="1"/>
  <c r="N713" i="3" s="1"/>
  <c r="H713" i="3"/>
  <c r="L712" i="3"/>
  <c r="M711" i="3"/>
  <c r="N711" i="3" s="1"/>
  <c r="I711" i="3"/>
  <c r="H711" i="3"/>
  <c r="I710" i="3"/>
  <c r="M710" i="3" s="1"/>
  <c r="N710" i="3" s="1"/>
  <c r="H710" i="3"/>
  <c r="I709" i="3"/>
  <c r="M709" i="3" s="1"/>
  <c r="N709" i="3" s="1"/>
  <c r="H709" i="3"/>
  <c r="I708" i="3"/>
  <c r="M708" i="3" s="1"/>
  <c r="N708" i="3" s="1"/>
  <c r="H708" i="3"/>
  <c r="N707" i="3"/>
  <c r="I707" i="3"/>
  <c r="M707" i="3" s="1"/>
  <c r="H707" i="3"/>
  <c r="I706" i="3"/>
  <c r="H706" i="3"/>
  <c r="L705" i="3"/>
  <c r="H705" i="3"/>
  <c r="I704" i="3"/>
  <c r="M704" i="3" s="1"/>
  <c r="N704" i="3" s="1"/>
  <c r="H704" i="3"/>
  <c r="I703" i="3"/>
  <c r="M703" i="3" s="1"/>
  <c r="N703" i="3" s="1"/>
  <c r="H703" i="3"/>
  <c r="I702" i="3"/>
  <c r="M702" i="3" s="1"/>
  <c r="N702" i="3" s="1"/>
  <c r="H702" i="3"/>
  <c r="I701" i="3"/>
  <c r="M701" i="3" s="1"/>
  <c r="N701" i="3" s="1"/>
  <c r="H701" i="3"/>
  <c r="M700" i="3"/>
  <c r="N700" i="3" s="1"/>
  <c r="I700" i="3"/>
  <c r="H700" i="3"/>
  <c r="I699" i="3"/>
  <c r="H699" i="3"/>
  <c r="L698" i="3"/>
  <c r="I697" i="3"/>
  <c r="M697" i="3" s="1"/>
  <c r="N697" i="3" s="1"/>
  <c r="H697" i="3"/>
  <c r="M696" i="3"/>
  <c r="N696" i="3" s="1"/>
  <c r="I696" i="3"/>
  <c r="H696" i="3"/>
  <c r="M695" i="3"/>
  <c r="N695" i="3" s="1"/>
  <c r="I695" i="3"/>
  <c r="H695" i="3"/>
  <c r="I694" i="3"/>
  <c r="M694" i="3" s="1"/>
  <c r="N694" i="3" s="1"/>
  <c r="H694" i="3"/>
  <c r="I693" i="3"/>
  <c r="H693" i="3"/>
  <c r="I692" i="3"/>
  <c r="M692" i="3" s="1"/>
  <c r="N692" i="3" s="1"/>
  <c r="H692" i="3"/>
  <c r="H691" i="3" s="1"/>
  <c r="L691" i="3"/>
  <c r="M690" i="3"/>
  <c r="N690" i="3" s="1"/>
  <c r="I690" i="3"/>
  <c r="H690" i="3"/>
  <c r="I689" i="3"/>
  <c r="M689" i="3" s="1"/>
  <c r="N689" i="3" s="1"/>
  <c r="H689" i="3"/>
  <c r="I688" i="3"/>
  <c r="M688" i="3" s="1"/>
  <c r="N688" i="3" s="1"/>
  <c r="H688" i="3"/>
  <c r="I687" i="3"/>
  <c r="M687" i="3" s="1"/>
  <c r="N687" i="3" s="1"/>
  <c r="H687" i="3"/>
  <c r="I686" i="3"/>
  <c r="M686" i="3" s="1"/>
  <c r="N686" i="3" s="1"/>
  <c r="H686" i="3"/>
  <c r="I685" i="3"/>
  <c r="H685" i="3"/>
  <c r="H684" i="3" s="1"/>
  <c r="L684" i="3"/>
  <c r="I683" i="3"/>
  <c r="M683" i="3" s="1"/>
  <c r="N683" i="3" s="1"/>
  <c r="H683" i="3"/>
  <c r="I682" i="3"/>
  <c r="M682" i="3" s="1"/>
  <c r="N682" i="3" s="1"/>
  <c r="H682" i="3"/>
  <c r="I681" i="3"/>
  <c r="M681" i="3" s="1"/>
  <c r="N681" i="3" s="1"/>
  <c r="H681" i="3"/>
  <c r="M680" i="3"/>
  <c r="N680" i="3" s="1"/>
  <c r="I680" i="3"/>
  <c r="H680" i="3"/>
  <c r="M679" i="3"/>
  <c r="N679" i="3" s="1"/>
  <c r="I679" i="3"/>
  <c r="H679" i="3"/>
  <c r="I678" i="3"/>
  <c r="M678" i="3" s="1"/>
  <c r="N678" i="3" s="1"/>
  <c r="H678" i="3"/>
  <c r="L677" i="3"/>
  <c r="I676" i="3"/>
  <c r="M676" i="3" s="1"/>
  <c r="N676" i="3" s="1"/>
  <c r="H676" i="3"/>
  <c r="I675" i="3"/>
  <c r="M675" i="3" s="1"/>
  <c r="N675" i="3" s="1"/>
  <c r="H675" i="3"/>
  <c r="M674" i="3"/>
  <c r="N674" i="3" s="1"/>
  <c r="I674" i="3"/>
  <c r="H674" i="3"/>
  <c r="I673" i="3"/>
  <c r="M673" i="3" s="1"/>
  <c r="N673" i="3" s="1"/>
  <c r="H673" i="3"/>
  <c r="I672" i="3"/>
  <c r="M672" i="3" s="1"/>
  <c r="N672" i="3" s="1"/>
  <c r="H672" i="3"/>
  <c r="M671" i="3"/>
  <c r="N671" i="3" s="1"/>
  <c r="I671" i="3"/>
  <c r="H671" i="3"/>
  <c r="L670" i="3"/>
  <c r="I669" i="3"/>
  <c r="M669" i="3" s="1"/>
  <c r="N669" i="3" s="1"/>
  <c r="H669" i="3"/>
  <c r="I668" i="3"/>
  <c r="M668" i="3" s="1"/>
  <c r="N668" i="3" s="1"/>
  <c r="H668" i="3"/>
  <c r="M667" i="3"/>
  <c r="N667" i="3" s="1"/>
  <c r="I667" i="3"/>
  <c r="H667" i="3"/>
  <c r="M666" i="3"/>
  <c r="N666" i="3" s="1"/>
  <c r="I666" i="3"/>
  <c r="H666" i="3"/>
  <c r="I665" i="3"/>
  <c r="M665" i="3" s="1"/>
  <c r="N665" i="3" s="1"/>
  <c r="H665" i="3"/>
  <c r="I664" i="3"/>
  <c r="M664" i="3" s="1"/>
  <c r="H664" i="3"/>
  <c r="L663" i="3"/>
  <c r="I662" i="3"/>
  <c r="M662" i="3" s="1"/>
  <c r="N662" i="3" s="1"/>
  <c r="H662" i="3"/>
  <c r="I661" i="3"/>
  <c r="M661" i="3" s="1"/>
  <c r="N661" i="3" s="1"/>
  <c r="H661" i="3"/>
  <c r="I660" i="3"/>
  <c r="H660" i="3"/>
  <c r="M659" i="3"/>
  <c r="N659" i="3" s="1"/>
  <c r="I659" i="3"/>
  <c r="H659" i="3"/>
  <c r="I658" i="3"/>
  <c r="M658" i="3" s="1"/>
  <c r="N658" i="3" s="1"/>
  <c r="H658" i="3"/>
  <c r="M657" i="3"/>
  <c r="I657" i="3"/>
  <c r="H657" i="3"/>
  <c r="L656" i="3"/>
  <c r="I655" i="3"/>
  <c r="M655" i="3" s="1"/>
  <c r="N655" i="3" s="1"/>
  <c r="H655" i="3"/>
  <c r="I654" i="3"/>
  <c r="M654" i="3" s="1"/>
  <c r="N654" i="3" s="1"/>
  <c r="H654" i="3"/>
  <c r="I653" i="3"/>
  <c r="M653" i="3" s="1"/>
  <c r="N653" i="3" s="1"/>
  <c r="H653" i="3"/>
  <c r="I652" i="3"/>
  <c r="M652" i="3" s="1"/>
  <c r="N652" i="3" s="1"/>
  <c r="H652" i="3"/>
  <c r="I651" i="3"/>
  <c r="M651" i="3" s="1"/>
  <c r="N651" i="3" s="1"/>
  <c r="H651" i="3"/>
  <c r="I650" i="3"/>
  <c r="H650" i="3"/>
  <c r="H649" i="3" s="1"/>
  <c r="L649" i="3"/>
  <c r="I648" i="3"/>
  <c r="M648" i="3" s="1"/>
  <c r="N648" i="3" s="1"/>
  <c r="H648" i="3"/>
  <c r="M647" i="3"/>
  <c r="N647" i="3" s="1"/>
  <c r="I647" i="3"/>
  <c r="H647" i="3"/>
  <c r="I646" i="3"/>
  <c r="M646" i="3" s="1"/>
  <c r="N646" i="3" s="1"/>
  <c r="H646" i="3"/>
  <c r="M645" i="3"/>
  <c r="N645" i="3" s="1"/>
  <c r="I645" i="3"/>
  <c r="H645" i="3"/>
  <c r="I644" i="3"/>
  <c r="H644" i="3"/>
  <c r="M643" i="3"/>
  <c r="N643" i="3" s="1"/>
  <c r="I643" i="3"/>
  <c r="H643" i="3"/>
  <c r="L642" i="3"/>
  <c r="I641" i="3"/>
  <c r="M641" i="3" s="1"/>
  <c r="N641" i="3" s="1"/>
  <c r="H641" i="3"/>
  <c r="I640" i="3"/>
  <c r="M640" i="3" s="1"/>
  <c r="N640" i="3" s="1"/>
  <c r="H640" i="3"/>
  <c r="I639" i="3"/>
  <c r="M639" i="3" s="1"/>
  <c r="N639" i="3" s="1"/>
  <c r="H639" i="3"/>
  <c r="I638" i="3"/>
  <c r="M638" i="3" s="1"/>
  <c r="N638" i="3" s="1"/>
  <c r="H638" i="3"/>
  <c r="I637" i="3"/>
  <c r="M637" i="3" s="1"/>
  <c r="N637" i="3" s="1"/>
  <c r="H637" i="3"/>
  <c r="I636" i="3"/>
  <c r="H636" i="3"/>
  <c r="L635" i="3"/>
  <c r="I634" i="3"/>
  <c r="M634" i="3" s="1"/>
  <c r="N634" i="3" s="1"/>
  <c r="H634" i="3"/>
  <c r="I633" i="3"/>
  <c r="M633" i="3" s="1"/>
  <c r="N633" i="3" s="1"/>
  <c r="H633" i="3"/>
  <c r="M632" i="3"/>
  <c r="N632" i="3" s="1"/>
  <c r="I632" i="3"/>
  <c r="H632" i="3"/>
  <c r="M631" i="3"/>
  <c r="N631" i="3" s="1"/>
  <c r="I631" i="3"/>
  <c r="H631" i="3"/>
  <c r="I630" i="3"/>
  <c r="I628" i="3" s="1"/>
  <c r="H630" i="3"/>
  <c r="I629" i="3"/>
  <c r="M629" i="3" s="1"/>
  <c r="N629" i="3" s="1"/>
  <c r="H629" i="3"/>
  <c r="L628" i="3"/>
  <c r="I627" i="3"/>
  <c r="M627" i="3" s="1"/>
  <c r="N627" i="3" s="1"/>
  <c r="H627" i="3"/>
  <c r="N626" i="3"/>
  <c r="I626" i="3"/>
  <c r="M626" i="3" s="1"/>
  <c r="H626" i="3"/>
  <c r="M625" i="3"/>
  <c r="N625" i="3" s="1"/>
  <c r="I625" i="3"/>
  <c r="H625" i="3"/>
  <c r="I624" i="3"/>
  <c r="M624" i="3" s="1"/>
  <c r="N624" i="3" s="1"/>
  <c r="H624" i="3"/>
  <c r="I623" i="3"/>
  <c r="M623" i="3" s="1"/>
  <c r="N623" i="3" s="1"/>
  <c r="H623" i="3"/>
  <c r="I622" i="3"/>
  <c r="M622" i="3" s="1"/>
  <c r="H622" i="3"/>
  <c r="L621" i="3"/>
  <c r="H621" i="3"/>
  <c r="I620" i="3"/>
  <c r="M620" i="3" s="1"/>
  <c r="N620" i="3" s="1"/>
  <c r="H620" i="3"/>
  <c r="I619" i="3"/>
  <c r="M619" i="3" s="1"/>
  <c r="N619" i="3" s="1"/>
  <c r="H619" i="3"/>
  <c r="H614" i="3" s="1"/>
  <c r="I618" i="3"/>
  <c r="M618" i="3" s="1"/>
  <c r="N618" i="3" s="1"/>
  <c r="H618" i="3"/>
  <c r="M617" i="3"/>
  <c r="N617" i="3" s="1"/>
  <c r="I617" i="3"/>
  <c r="H617" i="3"/>
  <c r="I616" i="3"/>
  <c r="M616" i="3" s="1"/>
  <c r="N616" i="3" s="1"/>
  <c r="H616" i="3"/>
  <c r="I615" i="3"/>
  <c r="H615" i="3"/>
  <c r="L614" i="3"/>
  <c r="I613" i="3"/>
  <c r="M613" i="3" s="1"/>
  <c r="N613" i="3" s="1"/>
  <c r="H613" i="3"/>
  <c r="I612" i="3"/>
  <c r="M612" i="3" s="1"/>
  <c r="N612" i="3" s="1"/>
  <c r="H612" i="3"/>
  <c r="I611" i="3"/>
  <c r="M611" i="3" s="1"/>
  <c r="N611" i="3" s="1"/>
  <c r="H611" i="3"/>
  <c r="I610" i="3"/>
  <c r="M610" i="3" s="1"/>
  <c r="N610" i="3" s="1"/>
  <c r="H610" i="3"/>
  <c r="I609" i="3"/>
  <c r="M609" i="3" s="1"/>
  <c r="N609" i="3" s="1"/>
  <c r="H609" i="3"/>
  <c r="I608" i="3"/>
  <c r="H608" i="3"/>
  <c r="L607" i="3"/>
  <c r="I606" i="3"/>
  <c r="M606" i="3" s="1"/>
  <c r="N606" i="3" s="1"/>
  <c r="H606" i="3"/>
  <c r="I605" i="3"/>
  <c r="M605" i="3" s="1"/>
  <c r="N605" i="3" s="1"/>
  <c r="H605" i="3"/>
  <c r="I604" i="3"/>
  <c r="H604" i="3"/>
  <c r="M603" i="3"/>
  <c r="N603" i="3" s="1"/>
  <c r="I603" i="3"/>
  <c r="H603" i="3"/>
  <c r="I602" i="3"/>
  <c r="M602" i="3" s="1"/>
  <c r="N602" i="3" s="1"/>
  <c r="H602" i="3"/>
  <c r="I601" i="3"/>
  <c r="M601" i="3" s="1"/>
  <c r="N601" i="3" s="1"/>
  <c r="H601" i="3"/>
  <c r="L600" i="3"/>
  <c r="I599" i="3"/>
  <c r="M599" i="3" s="1"/>
  <c r="N599" i="3" s="1"/>
  <c r="H599" i="3"/>
  <c r="I598" i="3"/>
  <c r="M598" i="3" s="1"/>
  <c r="N598" i="3" s="1"/>
  <c r="H598" i="3"/>
  <c r="N597" i="3"/>
  <c r="I597" i="3"/>
  <c r="M597" i="3" s="1"/>
  <c r="H597" i="3"/>
  <c r="M596" i="3"/>
  <c r="N596" i="3" s="1"/>
  <c r="I596" i="3"/>
  <c r="H596" i="3"/>
  <c r="I595" i="3"/>
  <c r="M595" i="3" s="1"/>
  <c r="N595" i="3" s="1"/>
  <c r="H595" i="3"/>
  <c r="I594" i="3"/>
  <c r="H594" i="3"/>
  <c r="L593" i="3"/>
  <c r="I592" i="3"/>
  <c r="M592" i="3" s="1"/>
  <c r="N592" i="3" s="1"/>
  <c r="H592" i="3"/>
  <c r="I591" i="3"/>
  <c r="M591" i="3" s="1"/>
  <c r="N591" i="3" s="1"/>
  <c r="H591" i="3"/>
  <c r="I590" i="3"/>
  <c r="M590" i="3" s="1"/>
  <c r="N590" i="3" s="1"/>
  <c r="H590" i="3"/>
  <c r="M589" i="3"/>
  <c r="N589" i="3" s="1"/>
  <c r="I589" i="3"/>
  <c r="H589" i="3"/>
  <c r="I588" i="3"/>
  <c r="H588" i="3"/>
  <c r="I587" i="3"/>
  <c r="M587" i="3" s="1"/>
  <c r="N587" i="3" s="1"/>
  <c r="H587" i="3"/>
  <c r="L586" i="3"/>
  <c r="I585" i="3"/>
  <c r="M585" i="3" s="1"/>
  <c r="N585" i="3" s="1"/>
  <c r="H585" i="3"/>
  <c r="N584" i="3"/>
  <c r="I584" i="3"/>
  <c r="M584" i="3" s="1"/>
  <c r="H584" i="3"/>
  <c r="M583" i="3"/>
  <c r="N583" i="3" s="1"/>
  <c r="I583" i="3"/>
  <c r="H583" i="3"/>
  <c r="I582" i="3"/>
  <c r="M582" i="3" s="1"/>
  <c r="N582" i="3" s="1"/>
  <c r="H582" i="3"/>
  <c r="I581" i="3"/>
  <c r="M581" i="3" s="1"/>
  <c r="N581" i="3" s="1"/>
  <c r="H581" i="3"/>
  <c r="I580" i="3"/>
  <c r="M580" i="3" s="1"/>
  <c r="H580" i="3"/>
  <c r="H579" i="3" s="1"/>
  <c r="L579" i="3"/>
  <c r="I578" i="3"/>
  <c r="M578" i="3" s="1"/>
  <c r="N578" i="3" s="1"/>
  <c r="H578" i="3"/>
  <c r="I577" i="3"/>
  <c r="M577" i="3" s="1"/>
  <c r="N577" i="3" s="1"/>
  <c r="H577" i="3"/>
  <c r="I576" i="3"/>
  <c r="M576" i="3" s="1"/>
  <c r="N576" i="3" s="1"/>
  <c r="H576" i="3"/>
  <c r="I575" i="3"/>
  <c r="M575" i="3" s="1"/>
  <c r="N575" i="3" s="1"/>
  <c r="H575" i="3"/>
  <c r="I574" i="3"/>
  <c r="M574" i="3" s="1"/>
  <c r="N574" i="3" s="1"/>
  <c r="H574" i="3"/>
  <c r="I573" i="3"/>
  <c r="H573" i="3"/>
  <c r="H572" i="3" s="1"/>
  <c r="L572" i="3"/>
  <c r="I571" i="3"/>
  <c r="M571" i="3" s="1"/>
  <c r="N571" i="3" s="1"/>
  <c r="H571" i="3"/>
  <c r="I570" i="3"/>
  <c r="M570" i="3" s="1"/>
  <c r="N570" i="3" s="1"/>
  <c r="H570" i="3"/>
  <c r="I569" i="3"/>
  <c r="H569" i="3"/>
  <c r="N568" i="3"/>
  <c r="I568" i="3"/>
  <c r="M568" i="3" s="1"/>
  <c r="H568" i="3"/>
  <c r="I567" i="3"/>
  <c r="M567" i="3" s="1"/>
  <c r="N567" i="3" s="1"/>
  <c r="H567" i="3"/>
  <c r="I566" i="3"/>
  <c r="M566" i="3" s="1"/>
  <c r="H566" i="3"/>
  <c r="L565" i="3"/>
  <c r="M564" i="3"/>
  <c r="N564" i="3" s="1"/>
  <c r="I564" i="3"/>
  <c r="H564" i="3"/>
  <c r="M563" i="3"/>
  <c r="N563" i="3" s="1"/>
  <c r="I563" i="3"/>
  <c r="H563" i="3"/>
  <c r="I562" i="3"/>
  <c r="M562" i="3" s="1"/>
  <c r="N562" i="3" s="1"/>
  <c r="H562" i="3"/>
  <c r="I561" i="3"/>
  <c r="M561" i="3" s="1"/>
  <c r="N561" i="3" s="1"/>
  <c r="H561" i="3"/>
  <c r="I560" i="3"/>
  <c r="M560" i="3" s="1"/>
  <c r="N560" i="3" s="1"/>
  <c r="H560" i="3"/>
  <c r="M559" i="3"/>
  <c r="N559" i="3" s="1"/>
  <c r="I559" i="3"/>
  <c r="H559" i="3"/>
  <c r="L558" i="3"/>
  <c r="I558" i="3"/>
  <c r="I557" i="3"/>
  <c r="M557" i="3" s="1"/>
  <c r="N557" i="3" s="1"/>
  <c r="H557" i="3"/>
  <c r="I556" i="3"/>
  <c r="M556" i="3" s="1"/>
  <c r="N556" i="3" s="1"/>
  <c r="H556" i="3"/>
  <c r="N555" i="3"/>
  <c r="I555" i="3"/>
  <c r="M555" i="3" s="1"/>
  <c r="H555" i="3"/>
  <c r="M554" i="3"/>
  <c r="N554" i="3" s="1"/>
  <c r="I554" i="3"/>
  <c r="H554" i="3"/>
  <c r="I553" i="3"/>
  <c r="M553" i="3" s="1"/>
  <c r="N553" i="3" s="1"/>
  <c r="H553" i="3"/>
  <c r="I552" i="3"/>
  <c r="H552" i="3"/>
  <c r="L551" i="3"/>
  <c r="I550" i="3"/>
  <c r="M550" i="3" s="1"/>
  <c r="N550" i="3" s="1"/>
  <c r="H550" i="3"/>
  <c r="I549" i="3"/>
  <c r="M549" i="3" s="1"/>
  <c r="N549" i="3" s="1"/>
  <c r="H549" i="3"/>
  <c r="M548" i="3"/>
  <c r="N548" i="3" s="1"/>
  <c r="I548" i="3"/>
  <c r="H548" i="3"/>
  <c r="I547" i="3"/>
  <c r="M547" i="3" s="1"/>
  <c r="N547" i="3" s="1"/>
  <c r="H547" i="3"/>
  <c r="I546" i="3"/>
  <c r="M546" i="3" s="1"/>
  <c r="H546" i="3"/>
  <c r="I545" i="3"/>
  <c r="M545" i="3" s="1"/>
  <c r="N545" i="3" s="1"/>
  <c r="H545" i="3"/>
  <c r="L544" i="3"/>
  <c r="I543" i="3"/>
  <c r="M543" i="3" s="1"/>
  <c r="N543" i="3" s="1"/>
  <c r="H543" i="3"/>
  <c r="I542" i="3"/>
  <c r="M542" i="3" s="1"/>
  <c r="N542" i="3" s="1"/>
  <c r="H542" i="3"/>
  <c r="I541" i="3"/>
  <c r="M541" i="3" s="1"/>
  <c r="N541" i="3" s="1"/>
  <c r="H541" i="3"/>
  <c r="I540" i="3"/>
  <c r="M540" i="3" s="1"/>
  <c r="N540" i="3" s="1"/>
  <c r="H540" i="3"/>
  <c r="I539" i="3"/>
  <c r="M539" i="3" s="1"/>
  <c r="N539" i="3" s="1"/>
  <c r="H539" i="3"/>
  <c r="I538" i="3"/>
  <c r="M538" i="3" s="1"/>
  <c r="H538" i="3"/>
  <c r="L537" i="3"/>
  <c r="I536" i="3"/>
  <c r="M536" i="3" s="1"/>
  <c r="N536" i="3" s="1"/>
  <c r="H536" i="3"/>
  <c r="N535" i="3"/>
  <c r="M535" i="3"/>
  <c r="I535" i="3"/>
  <c r="H535" i="3"/>
  <c r="I534" i="3"/>
  <c r="H534" i="3"/>
  <c r="I533" i="3"/>
  <c r="M533" i="3" s="1"/>
  <c r="N533" i="3" s="1"/>
  <c r="H533" i="3"/>
  <c r="I532" i="3"/>
  <c r="M532" i="3" s="1"/>
  <c r="N532" i="3" s="1"/>
  <c r="H532" i="3"/>
  <c r="M531" i="3"/>
  <c r="I531" i="3"/>
  <c r="H531" i="3"/>
  <c r="L530" i="3"/>
  <c r="I529" i="3"/>
  <c r="M529" i="3" s="1"/>
  <c r="N529" i="3" s="1"/>
  <c r="H529" i="3"/>
  <c r="I528" i="3"/>
  <c r="M528" i="3" s="1"/>
  <c r="N528" i="3" s="1"/>
  <c r="H528" i="3"/>
  <c r="I527" i="3"/>
  <c r="M527" i="3" s="1"/>
  <c r="N527" i="3" s="1"/>
  <c r="H527" i="3"/>
  <c r="I526" i="3"/>
  <c r="M526" i="3" s="1"/>
  <c r="N526" i="3" s="1"/>
  <c r="H526" i="3"/>
  <c r="M525" i="3"/>
  <c r="N525" i="3" s="1"/>
  <c r="I525" i="3"/>
  <c r="H525" i="3"/>
  <c r="I524" i="3"/>
  <c r="I523" i="3" s="1"/>
  <c r="H524" i="3"/>
  <c r="L523" i="3"/>
  <c r="I522" i="3"/>
  <c r="M522" i="3" s="1"/>
  <c r="N522" i="3" s="1"/>
  <c r="H522" i="3"/>
  <c r="I521" i="3"/>
  <c r="M521" i="3" s="1"/>
  <c r="N521" i="3" s="1"/>
  <c r="H521" i="3"/>
  <c r="I520" i="3"/>
  <c r="M520" i="3" s="1"/>
  <c r="N520" i="3" s="1"/>
  <c r="H520" i="3"/>
  <c r="M519" i="3"/>
  <c r="N519" i="3" s="1"/>
  <c r="I519" i="3"/>
  <c r="H519" i="3"/>
  <c r="I518" i="3"/>
  <c r="H518" i="3"/>
  <c r="I517" i="3"/>
  <c r="M517" i="3" s="1"/>
  <c r="N517" i="3" s="1"/>
  <c r="H517" i="3"/>
  <c r="L516" i="3"/>
  <c r="I515" i="3"/>
  <c r="M515" i="3" s="1"/>
  <c r="N515" i="3" s="1"/>
  <c r="H515" i="3"/>
  <c r="I514" i="3"/>
  <c r="M514" i="3" s="1"/>
  <c r="N514" i="3" s="1"/>
  <c r="H514" i="3"/>
  <c r="I513" i="3"/>
  <c r="M513" i="3" s="1"/>
  <c r="N513" i="3" s="1"/>
  <c r="H513" i="3"/>
  <c r="I512" i="3"/>
  <c r="M512" i="3" s="1"/>
  <c r="N512" i="3" s="1"/>
  <c r="H512" i="3"/>
  <c r="M511" i="3"/>
  <c r="N511" i="3" s="1"/>
  <c r="I511" i="3"/>
  <c r="H511" i="3"/>
  <c r="I510" i="3"/>
  <c r="H510" i="3"/>
  <c r="L509" i="3"/>
  <c r="I508" i="3"/>
  <c r="M508" i="3" s="1"/>
  <c r="N508" i="3" s="1"/>
  <c r="H508" i="3"/>
  <c r="I507" i="3"/>
  <c r="M507" i="3" s="1"/>
  <c r="N507" i="3" s="1"/>
  <c r="H507" i="3"/>
  <c r="M506" i="3"/>
  <c r="N506" i="3" s="1"/>
  <c r="I506" i="3"/>
  <c r="H506" i="3"/>
  <c r="M505" i="3"/>
  <c r="N505" i="3" s="1"/>
  <c r="I505" i="3"/>
  <c r="H505" i="3"/>
  <c r="I504" i="3"/>
  <c r="H504" i="3"/>
  <c r="I503" i="3"/>
  <c r="M503" i="3" s="1"/>
  <c r="N503" i="3" s="1"/>
  <c r="H503" i="3"/>
  <c r="L502" i="3"/>
  <c r="I501" i="3"/>
  <c r="M501" i="3" s="1"/>
  <c r="N501" i="3" s="1"/>
  <c r="H501" i="3"/>
  <c r="N500" i="3"/>
  <c r="I500" i="3"/>
  <c r="M500" i="3" s="1"/>
  <c r="H500" i="3"/>
  <c r="I499" i="3"/>
  <c r="M499" i="3" s="1"/>
  <c r="N499" i="3" s="1"/>
  <c r="H499" i="3"/>
  <c r="I498" i="3"/>
  <c r="M498" i="3" s="1"/>
  <c r="N498" i="3" s="1"/>
  <c r="H498" i="3"/>
  <c r="I497" i="3"/>
  <c r="M497" i="3" s="1"/>
  <c r="N497" i="3" s="1"/>
  <c r="H497" i="3"/>
  <c r="I496" i="3"/>
  <c r="M496" i="3" s="1"/>
  <c r="H496" i="3"/>
  <c r="L495" i="3"/>
  <c r="H495" i="3"/>
  <c r="I494" i="3"/>
  <c r="M494" i="3" s="1"/>
  <c r="N494" i="3" s="1"/>
  <c r="H494" i="3"/>
  <c r="I493" i="3"/>
  <c r="M493" i="3" s="1"/>
  <c r="N493" i="3" s="1"/>
  <c r="H493" i="3"/>
  <c r="I492" i="3"/>
  <c r="M492" i="3" s="1"/>
  <c r="N492" i="3" s="1"/>
  <c r="H492" i="3"/>
  <c r="I491" i="3"/>
  <c r="M491" i="3" s="1"/>
  <c r="N491" i="3" s="1"/>
  <c r="H491" i="3"/>
  <c r="M490" i="3"/>
  <c r="N490" i="3" s="1"/>
  <c r="I490" i="3"/>
  <c r="H490" i="3"/>
  <c r="H488" i="3" s="1"/>
  <c r="I489" i="3"/>
  <c r="M489" i="3" s="1"/>
  <c r="N489" i="3" s="1"/>
  <c r="H489" i="3"/>
  <c r="L488" i="3"/>
  <c r="I487" i="3"/>
  <c r="M487" i="3" s="1"/>
  <c r="N487" i="3" s="1"/>
  <c r="H487" i="3"/>
  <c r="I486" i="3"/>
  <c r="M486" i="3" s="1"/>
  <c r="N486" i="3" s="1"/>
  <c r="H486" i="3"/>
  <c r="M485" i="3"/>
  <c r="N485" i="3" s="1"/>
  <c r="I485" i="3"/>
  <c r="H485" i="3"/>
  <c r="I484" i="3"/>
  <c r="M484" i="3" s="1"/>
  <c r="N484" i="3" s="1"/>
  <c r="H484" i="3"/>
  <c r="M483" i="3"/>
  <c r="N483" i="3" s="1"/>
  <c r="I483" i="3"/>
  <c r="H483" i="3"/>
  <c r="I482" i="3"/>
  <c r="H482" i="3"/>
  <c r="L481" i="3"/>
  <c r="M480" i="3"/>
  <c r="N480" i="3" s="1"/>
  <c r="I480" i="3"/>
  <c r="H480" i="3"/>
  <c r="I479" i="3"/>
  <c r="M479" i="3" s="1"/>
  <c r="N479" i="3" s="1"/>
  <c r="H479" i="3"/>
  <c r="I478" i="3"/>
  <c r="M478" i="3" s="1"/>
  <c r="N478" i="3" s="1"/>
  <c r="H478" i="3"/>
  <c r="M477" i="3"/>
  <c r="N477" i="3" s="1"/>
  <c r="I477" i="3"/>
  <c r="H477" i="3"/>
  <c r="I476" i="3"/>
  <c r="M476" i="3" s="1"/>
  <c r="N476" i="3" s="1"/>
  <c r="H476" i="3"/>
  <c r="I475" i="3"/>
  <c r="M475" i="3" s="1"/>
  <c r="N475" i="3" s="1"/>
  <c r="H475" i="3"/>
  <c r="L474" i="3"/>
  <c r="I473" i="3"/>
  <c r="M473" i="3" s="1"/>
  <c r="N473" i="3" s="1"/>
  <c r="H473" i="3"/>
  <c r="I472" i="3"/>
  <c r="M472" i="3" s="1"/>
  <c r="N472" i="3" s="1"/>
  <c r="H472" i="3"/>
  <c r="I471" i="3"/>
  <c r="M471" i="3" s="1"/>
  <c r="N471" i="3" s="1"/>
  <c r="H471" i="3"/>
  <c r="M470" i="3"/>
  <c r="N470" i="3" s="1"/>
  <c r="I470" i="3"/>
  <c r="H470" i="3"/>
  <c r="I469" i="3"/>
  <c r="M469" i="3" s="1"/>
  <c r="N469" i="3" s="1"/>
  <c r="H469" i="3"/>
  <c r="I468" i="3"/>
  <c r="H468" i="3"/>
  <c r="L467" i="3"/>
  <c r="I466" i="3"/>
  <c r="M466" i="3" s="1"/>
  <c r="N466" i="3" s="1"/>
  <c r="H466" i="3"/>
  <c r="I465" i="3"/>
  <c r="M465" i="3" s="1"/>
  <c r="N465" i="3" s="1"/>
  <c r="H465" i="3"/>
  <c r="I464" i="3"/>
  <c r="M464" i="3" s="1"/>
  <c r="N464" i="3" s="1"/>
  <c r="H464" i="3"/>
  <c r="I463" i="3"/>
  <c r="M463" i="3" s="1"/>
  <c r="N463" i="3" s="1"/>
  <c r="H463" i="3"/>
  <c r="I462" i="3"/>
  <c r="M462" i="3" s="1"/>
  <c r="N462" i="3" s="1"/>
  <c r="H462" i="3"/>
  <c r="I461" i="3"/>
  <c r="M461" i="3" s="1"/>
  <c r="N461" i="3" s="1"/>
  <c r="H461" i="3"/>
  <c r="L460" i="3"/>
  <c r="I459" i="3"/>
  <c r="M459" i="3" s="1"/>
  <c r="N459" i="3" s="1"/>
  <c r="H459" i="3"/>
  <c r="I458" i="3"/>
  <c r="M458" i="3" s="1"/>
  <c r="N458" i="3" s="1"/>
  <c r="H458" i="3"/>
  <c r="M457" i="3"/>
  <c r="N457" i="3" s="1"/>
  <c r="I457" i="3"/>
  <c r="H457" i="3"/>
  <c r="M456" i="3"/>
  <c r="N456" i="3" s="1"/>
  <c r="I456" i="3"/>
  <c r="H456" i="3"/>
  <c r="I455" i="3"/>
  <c r="M455" i="3" s="1"/>
  <c r="N455" i="3" s="1"/>
  <c r="H455" i="3"/>
  <c r="H453" i="3" s="1"/>
  <c r="I454" i="3"/>
  <c r="H454" i="3"/>
  <c r="L453" i="3"/>
  <c r="I452" i="3"/>
  <c r="M452" i="3" s="1"/>
  <c r="N452" i="3" s="1"/>
  <c r="H452" i="3"/>
  <c r="M451" i="3"/>
  <c r="N451" i="3" s="1"/>
  <c r="I451" i="3"/>
  <c r="H451" i="3"/>
  <c r="I450" i="3"/>
  <c r="M450" i="3" s="1"/>
  <c r="N450" i="3" s="1"/>
  <c r="H450" i="3"/>
  <c r="I449" i="3"/>
  <c r="M449" i="3" s="1"/>
  <c r="N449" i="3" s="1"/>
  <c r="H449" i="3"/>
  <c r="I448" i="3"/>
  <c r="M448" i="3" s="1"/>
  <c r="N448" i="3" s="1"/>
  <c r="H448" i="3"/>
  <c r="I447" i="3"/>
  <c r="H447" i="3"/>
  <c r="L446" i="3"/>
  <c r="N445" i="3"/>
  <c r="I445" i="3"/>
  <c r="M445" i="3" s="1"/>
  <c r="H445" i="3"/>
  <c r="I444" i="3"/>
  <c r="M444" i="3" s="1"/>
  <c r="N444" i="3" s="1"/>
  <c r="H444" i="3"/>
  <c r="I443" i="3"/>
  <c r="M443" i="3" s="1"/>
  <c r="N443" i="3" s="1"/>
  <c r="H443" i="3"/>
  <c r="I442" i="3"/>
  <c r="M442" i="3" s="1"/>
  <c r="N442" i="3" s="1"/>
  <c r="H442" i="3"/>
  <c r="I441" i="3"/>
  <c r="M441" i="3" s="1"/>
  <c r="N441" i="3" s="1"/>
  <c r="H441" i="3"/>
  <c r="I440" i="3"/>
  <c r="H440" i="3"/>
  <c r="L439" i="3"/>
  <c r="M438" i="3"/>
  <c r="N438" i="3" s="1"/>
  <c r="I438" i="3"/>
  <c r="H438" i="3"/>
  <c r="I437" i="3"/>
  <c r="M437" i="3" s="1"/>
  <c r="N437" i="3" s="1"/>
  <c r="H437" i="3"/>
  <c r="M436" i="3"/>
  <c r="N436" i="3" s="1"/>
  <c r="I436" i="3"/>
  <c r="H436" i="3"/>
  <c r="M435" i="3"/>
  <c r="N435" i="3" s="1"/>
  <c r="I435" i="3"/>
  <c r="H435" i="3"/>
  <c r="I434" i="3"/>
  <c r="H434" i="3"/>
  <c r="I433" i="3"/>
  <c r="M433" i="3" s="1"/>
  <c r="N433" i="3" s="1"/>
  <c r="H433" i="3"/>
  <c r="L432" i="3"/>
  <c r="I431" i="3"/>
  <c r="M431" i="3" s="1"/>
  <c r="N431" i="3" s="1"/>
  <c r="H431" i="3"/>
  <c r="N430" i="3"/>
  <c r="I430" i="3"/>
  <c r="M430" i="3" s="1"/>
  <c r="H430" i="3"/>
  <c r="I429" i="3"/>
  <c r="M429" i="3" s="1"/>
  <c r="N429" i="3" s="1"/>
  <c r="H429" i="3"/>
  <c r="I428" i="3"/>
  <c r="M428" i="3" s="1"/>
  <c r="N428" i="3" s="1"/>
  <c r="H428" i="3"/>
  <c r="I427" i="3"/>
  <c r="M427" i="3" s="1"/>
  <c r="N427" i="3" s="1"/>
  <c r="H427" i="3"/>
  <c r="I426" i="3"/>
  <c r="H426" i="3"/>
  <c r="L425" i="3"/>
  <c r="I424" i="3"/>
  <c r="H424" i="3"/>
  <c r="I423" i="3"/>
  <c r="M423" i="3" s="1"/>
  <c r="N423" i="3" s="1"/>
  <c r="H423" i="3"/>
  <c r="I422" i="3"/>
  <c r="M422" i="3" s="1"/>
  <c r="N422" i="3" s="1"/>
  <c r="H422" i="3"/>
  <c r="I421" i="3"/>
  <c r="M421" i="3" s="1"/>
  <c r="N421" i="3" s="1"/>
  <c r="H421" i="3"/>
  <c r="M420" i="3"/>
  <c r="N420" i="3" s="1"/>
  <c r="I420" i="3"/>
  <c r="H420" i="3"/>
  <c r="I419" i="3"/>
  <c r="M419" i="3" s="1"/>
  <c r="N419" i="3" s="1"/>
  <c r="H419" i="3"/>
  <c r="L418" i="3"/>
  <c r="M417" i="3"/>
  <c r="N417" i="3" s="1"/>
  <c r="I417" i="3"/>
  <c r="H417" i="3"/>
  <c r="I416" i="3"/>
  <c r="M416" i="3" s="1"/>
  <c r="N416" i="3" s="1"/>
  <c r="H416" i="3"/>
  <c r="I415" i="3"/>
  <c r="M415" i="3" s="1"/>
  <c r="N415" i="3" s="1"/>
  <c r="H415" i="3"/>
  <c r="I414" i="3"/>
  <c r="M414" i="3" s="1"/>
  <c r="N414" i="3" s="1"/>
  <c r="H414" i="3"/>
  <c r="I413" i="3"/>
  <c r="M413" i="3" s="1"/>
  <c r="N413" i="3" s="1"/>
  <c r="H413" i="3"/>
  <c r="M412" i="3"/>
  <c r="I412" i="3"/>
  <c r="H412" i="3"/>
  <c r="L411" i="3"/>
  <c r="I410" i="3"/>
  <c r="M410" i="3" s="1"/>
  <c r="N410" i="3" s="1"/>
  <c r="H410" i="3"/>
  <c r="I409" i="3"/>
  <c r="M409" i="3" s="1"/>
  <c r="N409" i="3" s="1"/>
  <c r="H409" i="3"/>
  <c r="I408" i="3"/>
  <c r="H408" i="3"/>
  <c r="I407" i="3"/>
  <c r="M407" i="3" s="1"/>
  <c r="H407" i="3"/>
  <c r="M406" i="3"/>
  <c r="N406" i="3" s="1"/>
  <c r="I406" i="3"/>
  <c r="H406" i="3"/>
  <c r="I405" i="3"/>
  <c r="M405" i="3" s="1"/>
  <c r="N405" i="3" s="1"/>
  <c r="H405" i="3"/>
  <c r="L404" i="3"/>
  <c r="I403" i="3"/>
  <c r="M403" i="3" s="1"/>
  <c r="N403" i="3" s="1"/>
  <c r="H403" i="3"/>
  <c r="I402" i="3"/>
  <c r="M402" i="3" s="1"/>
  <c r="N402" i="3" s="1"/>
  <c r="H402" i="3"/>
  <c r="I401" i="3"/>
  <c r="M401" i="3" s="1"/>
  <c r="N401" i="3" s="1"/>
  <c r="H401" i="3"/>
  <c r="N400" i="3"/>
  <c r="I400" i="3"/>
  <c r="M400" i="3" s="1"/>
  <c r="H400" i="3"/>
  <c r="I399" i="3"/>
  <c r="M399" i="3" s="1"/>
  <c r="N399" i="3" s="1"/>
  <c r="H399" i="3"/>
  <c r="I398" i="3"/>
  <c r="H398" i="3"/>
  <c r="L397" i="3"/>
  <c r="I396" i="3"/>
  <c r="M396" i="3" s="1"/>
  <c r="N396" i="3" s="1"/>
  <c r="H396" i="3"/>
  <c r="I395" i="3"/>
  <c r="M395" i="3" s="1"/>
  <c r="N395" i="3" s="1"/>
  <c r="H395" i="3"/>
  <c r="I394" i="3"/>
  <c r="M394" i="3" s="1"/>
  <c r="N394" i="3" s="1"/>
  <c r="H394" i="3"/>
  <c r="I393" i="3"/>
  <c r="M393" i="3" s="1"/>
  <c r="N393" i="3" s="1"/>
  <c r="H393" i="3"/>
  <c r="I392" i="3"/>
  <c r="M392" i="3" s="1"/>
  <c r="N392" i="3" s="1"/>
  <c r="H392" i="3"/>
  <c r="I391" i="3"/>
  <c r="M391" i="3" s="1"/>
  <c r="H391" i="3"/>
  <c r="L390" i="3"/>
  <c r="I389" i="3"/>
  <c r="M389" i="3" s="1"/>
  <c r="N389" i="3" s="1"/>
  <c r="H389" i="3"/>
  <c r="I388" i="3"/>
  <c r="M388" i="3" s="1"/>
  <c r="N388" i="3" s="1"/>
  <c r="H388" i="3"/>
  <c r="I387" i="3"/>
  <c r="M387" i="3" s="1"/>
  <c r="N387" i="3" s="1"/>
  <c r="H387" i="3"/>
  <c r="I386" i="3"/>
  <c r="M386" i="3" s="1"/>
  <c r="N386" i="3" s="1"/>
  <c r="H386" i="3"/>
  <c r="I385" i="3"/>
  <c r="M385" i="3" s="1"/>
  <c r="N385" i="3" s="1"/>
  <c r="H385" i="3"/>
  <c r="I384" i="3"/>
  <c r="H384" i="3"/>
  <c r="H383" i="3" s="1"/>
  <c r="L383" i="3"/>
  <c r="M382" i="3"/>
  <c r="N382" i="3" s="1"/>
  <c r="I382" i="3"/>
  <c r="H382" i="3"/>
  <c r="I381" i="3"/>
  <c r="M381" i="3" s="1"/>
  <c r="N381" i="3" s="1"/>
  <c r="H381" i="3"/>
  <c r="I380" i="3"/>
  <c r="M380" i="3" s="1"/>
  <c r="N380" i="3" s="1"/>
  <c r="H380" i="3"/>
  <c r="I379" i="3"/>
  <c r="M379" i="3" s="1"/>
  <c r="N379" i="3" s="1"/>
  <c r="H379" i="3"/>
  <c r="I378" i="3"/>
  <c r="M378" i="3" s="1"/>
  <c r="N378" i="3" s="1"/>
  <c r="H378" i="3"/>
  <c r="I377" i="3"/>
  <c r="M377" i="3" s="1"/>
  <c r="H377" i="3"/>
  <c r="L376" i="3"/>
  <c r="I375" i="3"/>
  <c r="M375" i="3" s="1"/>
  <c r="N375" i="3" s="1"/>
  <c r="H375" i="3"/>
  <c r="I374" i="3"/>
  <c r="M374" i="3" s="1"/>
  <c r="N374" i="3" s="1"/>
  <c r="H374" i="3"/>
  <c r="I373" i="3"/>
  <c r="M373" i="3" s="1"/>
  <c r="N373" i="3" s="1"/>
  <c r="H373" i="3"/>
  <c r="I372" i="3"/>
  <c r="M372" i="3" s="1"/>
  <c r="N372" i="3" s="1"/>
  <c r="H372" i="3"/>
  <c r="I371" i="3"/>
  <c r="M371" i="3" s="1"/>
  <c r="N371" i="3" s="1"/>
  <c r="H371" i="3"/>
  <c r="I370" i="3"/>
  <c r="M370" i="3" s="1"/>
  <c r="H370" i="3"/>
  <c r="L369" i="3"/>
  <c r="I368" i="3"/>
  <c r="M368" i="3" s="1"/>
  <c r="N368" i="3" s="1"/>
  <c r="H368" i="3"/>
  <c r="H362" i="3" s="1"/>
  <c r="I367" i="3"/>
  <c r="M367" i="3" s="1"/>
  <c r="N367" i="3" s="1"/>
  <c r="H367" i="3"/>
  <c r="I366" i="3"/>
  <c r="M366" i="3" s="1"/>
  <c r="N366" i="3" s="1"/>
  <c r="H366" i="3"/>
  <c r="M365" i="3"/>
  <c r="N365" i="3" s="1"/>
  <c r="I365" i="3"/>
  <c r="H365" i="3"/>
  <c r="I364" i="3"/>
  <c r="M364" i="3" s="1"/>
  <c r="N364" i="3" s="1"/>
  <c r="H364" i="3"/>
  <c r="I363" i="3"/>
  <c r="I362" i="3" s="1"/>
  <c r="H363" i="3"/>
  <c r="L362" i="3"/>
  <c r="I361" i="3"/>
  <c r="M361" i="3" s="1"/>
  <c r="N361" i="3" s="1"/>
  <c r="H361" i="3"/>
  <c r="I360" i="3"/>
  <c r="M360" i="3" s="1"/>
  <c r="N360" i="3" s="1"/>
  <c r="H360" i="3"/>
  <c r="I359" i="3"/>
  <c r="M359" i="3" s="1"/>
  <c r="N359" i="3" s="1"/>
  <c r="H359" i="3"/>
  <c r="I358" i="3"/>
  <c r="M358" i="3" s="1"/>
  <c r="N358" i="3" s="1"/>
  <c r="H358" i="3"/>
  <c r="M357" i="3"/>
  <c r="N357" i="3" s="1"/>
  <c r="I357" i="3"/>
  <c r="H357" i="3"/>
  <c r="I356" i="3"/>
  <c r="M356" i="3" s="1"/>
  <c r="H356" i="3"/>
  <c r="L355" i="3"/>
  <c r="I354" i="3"/>
  <c r="M354" i="3" s="1"/>
  <c r="N354" i="3" s="1"/>
  <c r="H354" i="3"/>
  <c r="I353" i="3"/>
  <c r="M353" i="3" s="1"/>
  <c r="N353" i="3" s="1"/>
  <c r="H353" i="3"/>
  <c r="I352" i="3"/>
  <c r="I348" i="3" s="1"/>
  <c r="H352" i="3"/>
  <c r="I351" i="3"/>
  <c r="M351" i="3" s="1"/>
  <c r="N351" i="3" s="1"/>
  <c r="H351" i="3"/>
  <c r="M350" i="3"/>
  <c r="N350" i="3" s="1"/>
  <c r="I350" i="3"/>
  <c r="H350" i="3"/>
  <c r="M349" i="3"/>
  <c r="N349" i="3" s="1"/>
  <c r="I349" i="3"/>
  <c r="H349" i="3"/>
  <c r="H348" i="3" s="1"/>
  <c r="L348" i="3"/>
  <c r="M347" i="3"/>
  <c r="N347" i="3" s="1"/>
  <c r="I347" i="3"/>
  <c r="H347" i="3"/>
  <c r="I346" i="3"/>
  <c r="M346" i="3" s="1"/>
  <c r="N346" i="3" s="1"/>
  <c r="H346" i="3"/>
  <c r="I345" i="3"/>
  <c r="M345" i="3" s="1"/>
  <c r="N345" i="3" s="1"/>
  <c r="H345" i="3"/>
  <c r="I344" i="3"/>
  <c r="M344" i="3" s="1"/>
  <c r="N344" i="3" s="1"/>
  <c r="H344" i="3"/>
  <c r="I343" i="3"/>
  <c r="M343" i="3" s="1"/>
  <c r="N343" i="3" s="1"/>
  <c r="H343" i="3"/>
  <c r="H341" i="3" s="1"/>
  <c r="I342" i="3"/>
  <c r="H342" i="3"/>
  <c r="L341" i="3"/>
  <c r="I340" i="3"/>
  <c r="M340" i="3" s="1"/>
  <c r="N340" i="3" s="1"/>
  <c r="H340" i="3"/>
  <c r="I339" i="3"/>
  <c r="M339" i="3" s="1"/>
  <c r="N339" i="3" s="1"/>
  <c r="H339" i="3"/>
  <c r="M338" i="3"/>
  <c r="N338" i="3" s="1"/>
  <c r="I338" i="3"/>
  <c r="H338" i="3"/>
  <c r="I337" i="3"/>
  <c r="M337" i="3" s="1"/>
  <c r="N337" i="3" s="1"/>
  <c r="H337" i="3"/>
  <c r="I336" i="3"/>
  <c r="H336" i="3"/>
  <c r="I335" i="3"/>
  <c r="M335" i="3" s="1"/>
  <c r="N335" i="3" s="1"/>
  <c r="H335" i="3"/>
  <c r="L334" i="3"/>
  <c r="I333" i="3"/>
  <c r="M333" i="3" s="1"/>
  <c r="N333" i="3" s="1"/>
  <c r="H333" i="3"/>
  <c r="I332" i="3"/>
  <c r="M332" i="3" s="1"/>
  <c r="N332" i="3" s="1"/>
  <c r="H332" i="3"/>
  <c r="I331" i="3"/>
  <c r="M331" i="3" s="1"/>
  <c r="N331" i="3" s="1"/>
  <c r="H331" i="3"/>
  <c r="H327" i="3" s="1"/>
  <c r="I330" i="3"/>
  <c r="M330" i="3" s="1"/>
  <c r="N330" i="3" s="1"/>
  <c r="H330" i="3"/>
  <c r="I329" i="3"/>
  <c r="M329" i="3" s="1"/>
  <c r="N329" i="3" s="1"/>
  <c r="H329" i="3"/>
  <c r="I328" i="3"/>
  <c r="M328" i="3" s="1"/>
  <c r="H328" i="3"/>
  <c r="L327" i="3"/>
  <c r="I326" i="3"/>
  <c r="M326" i="3" s="1"/>
  <c r="N326" i="3" s="1"/>
  <c r="H326" i="3"/>
  <c r="I325" i="3"/>
  <c r="M325" i="3" s="1"/>
  <c r="N325" i="3" s="1"/>
  <c r="H325" i="3"/>
  <c r="I324" i="3"/>
  <c r="M324" i="3" s="1"/>
  <c r="N324" i="3" s="1"/>
  <c r="H324" i="3"/>
  <c r="I323" i="3"/>
  <c r="M323" i="3" s="1"/>
  <c r="N323" i="3" s="1"/>
  <c r="H323" i="3"/>
  <c r="M322" i="3"/>
  <c r="N322" i="3" s="1"/>
  <c r="I322" i="3"/>
  <c r="I320" i="3" s="1"/>
  <c r="H322" i="3"/>
  <c r="I321" i="3"/>
  <c r="M321" i="3" s="1"/>
  <c r="H321" i="3"/>
  <c r="L320" i="3"/>
  <c r="I319" i="3"/>
  <c r="M319" i="3" s="1"/>
  <c r="N319" i="3" s="1"/>
  <c r="H319" i="3"/>
  <c r="I318" i="3"/>
  <c r="M318" i="3" s="1"/>
  <c r="N318" i="3" s="1"/>
  <c r="H318" i="3"/>
  <c r="I317" i="3"/>
  <c r="M317" i="3" s="1"/>
  <c r="N317" i="3" s="1"/>
  <c r="H317" i="3"/>
  <c r="I316" i="3"/>
  <c r="M316" i="3" s="1"/>
  <c r="N316" i="3" s="1"/>
  <c r="H316" i="3"/>
  <c r="I315" i="3"/>
  <c r="H315" i="3"/>
  <c r="I314" i="3"/>
  <c r="M314" i="3" s="1"/>
  <c r="H314" i="3"/>
  <c r="L313" i="3"/>
  <c r="M312" i="3"/>
  <c r="N312" i="3" s="1"/>
  <c r="I312" i="3"/>
  <c r="H312" i="3"/>
  <c r="I311" i="3"/>
  <c r="M311" i="3" s="1"/>
  <c r="N311" i="3" s="1"/>
  <c r="H311" i="3"/>
  <c r="M310" i="3"/>
  <c r="N310" i="3" s="1"/>
  <c r="I310" i="3"/>
  <c r="H310" i="3"/>
  <c r="N309" i="3"/>
  <c r="M309" i="3"/>
  <c r="I309" i="3"/>
  <c r="H309" i="3"/>
  <c r="I308" i="3"/>
  <c r="M308" i="3" s="1"/>
  <c r="N308" i="3" s="1"/>
  <c r="H308" i="3"/>
  <c r="I307" i="3"/>
  <c r="M307" i="3" s="1"/>
  <c r="H307" i="3"/>
  <c r="H306" i="3" s="1"/>
  <c r="L306" i="3"/>
  <c r="I305" i="3"/>
  <c r="M305" i="3" s="1"/>
  <c r="N305" i="3" s="1"/>
  <c r="H305" i="3"/>
  <c r="M304" i="3"/>
  <c r="N304" i="3" s="1"/>
  <c r="I304" i="3"/>
  <c r="H304" i="3"/>
  <c r="N303" i="3"/>
  <c r="I303" i="3"/>
  <c r="M303" i="3" s="1"/>
  <c r="H303" i="3"/>
  <c r="I302" i="3"/>
  <c r="M302" i="3" s="1"/>
  <c r="N302" i="3" s="1"/>
  <c r="H302" i="3"/>
  <c r="I301" i="3"/>
  <c r="M301" i="3" s="1"/>
  <c r="N301" i="3" s="1"/>
  <c r="H301" i="3"/>
  <c r="I300" i="3"/>
  <c r="H300" i="3"/>
  <c r="L299" i="3"/>
  <c r="I298" i="3"/>
  <c r="M298" i="3" s="1"/>
  <c r="N298" i="3" s="1"/>
  <c r="H298" i="3"/>
  <c r="I297" i="3"/>
  <c r="H297" i="3"/>
  <c r="M296" i="3"/>
  <c r="N296" i="3" s="1"/>
  <c r="I296" i="3"/>
  <c r="H296" i="3"/>
  <c r="I295" i="3"/>
  <c r="M295" i="3" s="1"/>
  <c r="N295" i="3" s="1"/>
  <c r="H295" i="3"/>
  <c r="I294" i="3"/>
  <c r="M294" i="3" s="1"/>
  <c r="N294" i="3" s="1"/>
  <c r="H294" i="3"/>
  <c r="M293" i="3"/>
  <c r="N293" i="3" s="1"/>
  <c r="I293" i="3"/>
  <c r="H293" i="3"/>
  <c r="L292" i="3"/>
  <c r="M291" i="3"/>
  <c r="N291" i="3" s="1"/>
  <c r="I291" i="3"/>
  <c r="H291" i="3"/>
  <c r="I290" i="3"/>
  <c r="M290" i="3" s="1"/>
  <c r="N290" i="3" s="1"/>
  <c r="H290" i="3"/>
  <c r="I289" i="3"/>
  <c r="M289" i="3" s="1"/>
  <c r="N289" i="3" s="1"/>
  <c r="H289" i="3"/>
  <c r="I288" i="3"/>
  <c r="M288" i="3" s="1"/>
  <c r="N288" i="3" s="1"/>
  <c r="H288" i="3"/>
  <c r="I287" i="3"/>
  <c r="M287" i="3" s="1"/>
  <c r="N287" i="3" s="1"/>
  <c r="H287" i="3"/>
  <c r="H285" i="3" s="1"/>
  <c r="M286" i="3"/>
  <c r="M285" i="3" s="1"/>
  <c r="N285" i="3" s="1"/>
  <c r="I286" i="3"/>
  <c r="H286" i="3"/>
  <c r="L285" i="3"/>
  <c r="I284" i="3"/>
  <c r="M284" i="3" s="1"/>
  <c r="N284" i="3" s="1"/>
  <c r="H284" i="3"/>
  <c r="I283" i="3"/>
  <c r="M283" i="3" s="1"/>
  <c r="N283" i="3" s="1"/>
  <c r="H283" i="3"/>
  <c r="I282" i="3"/>
  <c r="H282" i="3"/>
  <c r="I281" i="3"/>
  <c r="M281" i="3" s="1"/>
  <c r="H281" i="3"/>
  <c r="I280" i="3"/>
  <c r="M280" i="3" s="1"/>
  <c r="N280" i="3" s="1"/>
  <c r="H280" i="3"/>
  <c r="M279" i="3"/>
  <c r="N279" i="3" s="1"/>
  <c r="I279" i="3"/>
  <c r="H279" i="3"/>
  <c r="L278" i="3"/>
  <c r="I277" i="3"/>
  <c r="M277" i="3" s="1"/>
  <c r="N277" i="3" s="1"/>
  <c r="H277" i="3"/>
  <c r="I276" i="3"/>
  <c r="M276" i="3" s="1"/>
  <c r="N276" i="3" s="1"/>
  <c r="H276" i="3"/>
  <c r="I275" i="3"/>
  <c r="M275" i="3" s="1"/>
  <c r="N275" i="3" s="1"/>
  <c r="H275" i="3"/>
  <c r="I274" i="3"/>
  <c r="M274" i="3" s="1"/>
  <c r="N274" i="3" s="1"/>
  <c r="H274" i="3"/>
  <c r="I273" i="3"/>
  <c r="M273" i="3" s="1"/>
  <c r="N273" i="3" s="1"/>
  <c r="H273" i="3"/>
  <c r="M272" i="3"/>
  <c r="N272" i="3" s="1"/>
  <c r="I272" i="3"/>
  <c r="H272" i="3"/>
  <c r="L271" i="3"/>
  <c r="I270" i="3"/>
  <c r="M270" i="3" s="1"/>
  <c r="N270" i="3" s="1"/>
  <c r="H270" i="3"/>
  <c r="I269" i="3"/>
  <c r="M269" i="3" s="1"/>
  <c r="N269" i="3" s="1"/>
  <c r="H269" i="3"/>
  <c r="I268" i="3"/>
  <c r="M268" i="3" s="1"/>
  <c r="N268" i="3" s="1"/>
  <c r="H268" i="3"/>
  <c r="M267" i="3"/>
  <c r="N267" i="3" s="1"/>
  <c r="I267" i="3"/>
  <c r="H267" i="3"/>
  <c r="H264" i="3" s="1"/>
  <c r="I266" i="3"/>
  <c r="M266" i="3" s="1"/>
  <c r="N266" i="3" s="1"/>
  <c r="H266" i="3"/>
  <c r="I265" i="3"/>
  <c r="M265" i="3" s="1"/>
  <c r="H265" i="3"/>
  <c r="L264" i="3"/>
  <c r="I263" i="3"/>
  <c r="M263" i="3" s="1"/>
  <c r="N263" i="3" s="1"/>
  <c r="H263" i="3"/>
  <c r="M262" i="3"/>
  <c r="N262" i="3" s="1"/>
  <c r="I262" i="3"/>
  <c r="H262" i="3"/>
  <c r="I261" i="3"/>
  <c r="M261" i="3" s="1"/>
  <c r="N261" i="3" s="1"/>
  <c r="H261" i="3"/>
  <c r="I260" i="3"/>
  <c r="M260" i="3" s="1"/>
  <c r="N260" i="3" s="1"/>
  <c r="H260" i="3"/>
  <c r="I259" i="3"/>
  <c r="M259" i="3" s="1"/>
  <c r="N259" i="3" s="1"/>
  <c r="H259" i="3"/>
  <c r="I258" i="3"/>
  <c r="H258" i="3"/>
  <c r="L257" i="3"/>
  <c r="I256" i="3"/>
  <c r="M256" i="3" s="1"/>
  <c r="N256" i="3" s="1"/>
  <c r="H256" i="3"/>
  <c r="I255" i="3"/>
  <c r="M255" i="3" s="1"/>
  <c r="N255" i="3" s="1"/>
  <c r="H255" i="3"/>
  <c r="I254" i="3"/>
  <c r="M254" i="3" s="1"/>
  <c r="N254" i="3" s="1"/>
  <c r="H254" i="3"/>
  <c r="N253" i="3"/>
  <c r="I253" i="3"/>
  <c r="M253" i="3" s="1"/>
  <c r="H253" i="3"/>
  <c r="I252" i="3"/>
  <c r="M252" i="3" s="1"/>
  <c r="N252" i="3" s="1"/>
  <c r="H252" i="3"/>
  <c r="I251" i="3"/>
  <c r="M251" i="3" s="1"/>
  <c r="N251" i="3" s="1"/>
  <c r="H251" i="3"/>
  <c r="L250" i="3"/>
  <c r="I249" i="3"/>
  <c r="M249" i="3" s="1"/>
  <c r="N249" i="3" s="1"/>
  <c r="H249" i="3"/>
  <c r="I248" i="3"/>
  <c r="M248" i="3" s="1"/>
  <c r="N248" i="3" s="1"/>
  <c r="H248" i="3"/>
  <c r="I247" i="3"/>
  <c r="M247" i="3" s="1"/>
  <c r="N247" i="3" s="1"/>
  <c r="H247" i="3"/>
  <c r="I246" i="3"/>
  <c r="M246" i="3" s="1"/>
  <c r="N246" i="3" s="1"/>
  <c r="H246" i="3"/>
  <c r="I245" i="3"/>
  <c r="M245" i="3" s="1"/>
  <c r="N245" i="3" s="1"/>
  <c r="H245" i="3"/>
  <c r="I244" i="3"/>
  <c r="M244" i="3" s="1"/>
  <c r="N244" i="3" s="1"/>
  <c r="H244" i="3"/>
  <c r="L243" i="3"/>
  <c r="M242" i="3"/>
  <c r="N242" i="3" s="1"/>
  <c r="I242" i="3"/>
  <c r="H242" i="3"/>
  <c r="I241" i="3"/>
  <c r="M241" i="3" s="1"/>
  <c r="N241" i="3" s="1"/>
  <c r="H241" i="3"/>
  <c r="N240" i="3"/>
  <c r="I240" i="3"/>
  <c r="M240" i="3" s="1"/>
  <c r="H240" i="3"/>
  <c r="I239" i="3"/>
  <c r="M239" i="3" s="1"/>
  <c r="N239" i="3" s="1"/>
  <c r="H239" i="3"/>
  <c r="M238" i="3"/>
  <c r="N238" i="3" s="1"/>
  <c r="I238" i="3"/>
  <c r="H238" i="3"/>
  <c r="I237" i="3"/>
  <c r="M237" i="3" s="1"/>
  <c r="H237" i="3"/>
  <c r="L236" i="3"/>
  <c r="I235" i="3"/>
  <c r="M235" i="3" s="1"/>
  <c r="N235" i="3" s="1"/>
  <c r="H235" i="3"/>
  <c r="I234" i="3"/>
  <c r="M234" i="3" s="1"/>
  <c r="N234" i="3" s="1"/>
  <c r="H234" i="3"/>
  <c r="M233" i="3"/>
  <c r="N233" i="3" s="1"/>
  <c r="I233" i="3"/>
  <c r="H233" i="3"/>
  <c r="I232" i="3"/>
  <c r="M232" i="3" s="1"/>
  <c r="N232" i="3" s="1"/>
  <c r="H232" i="3"/>
  <c r="I231" i="3"/>
  <c r="M231" i="3" s="1"/>
  <c r="N231" i="3" s="1"/>
  <c r="H231" i="3"/>
  <c r="I230" i="3"/>
  <c r="M230" i="3" s="1"/>
  <c r="M229" i="3" s="1"/>
  <c r="N229" i="3" s="1"/>
  <c r="H230" i="3"/>
  <c r="L229" i="3"/>
  <c r="I228" i="3"/>
  <c r="M228" i="3" s="1"/>
  <c r="N228" i="3" s="1"/>
  <c r="H228" i="3"/>
  <c r="I227" i="3"/>
  <c r="M227" i="3" s="1"/>
  <c r="N227" i="3" s="1"/>
  <c r="H227" i="3"/>
  <c r="I226" i="3"/>
  <c r="M226" i="3" s="1"/>
  <c r="N226" i="3" s="1"/>
  <c r="H226" i="3"/>
  <c r="I225" i="3"/>
  <c r="M225" i="3" s="1"/>
  <c r="N225" i="3" s="1"/>
  <c r="H225" i="3"/>
  <c r="I224" i="3"/>
  <c r="M224" i="3" s="1"/>
  <c r="N224" i="3" s="1"/>
  <c r="H224" i="3"/>
  <c r="H222" i="3" s="1"/>
  <c r="M223" i="3"/>
  <c r="N223" i="3" s="1"/>
  <c r="I223" i="3"/>
  <c r="H223" i="3"/>
  <c r="L222" i="3"/>
  <c r="I221" i="3"/>
  <c r="M221" i="3" s="1"/>
  <c r="N221" i="3" s="1"/>
  <c r="H221" i="3"/>
  <c r="M220" i="3"/>
  <c r="N220" i="3" s="1"/>
  <c r="I220" i="3"/>
  <c r="H220" i="3"/>
  <c r="I219" i="3"/>
  <c r="M219" i="3" s="1"/>
  <c r="N219" i="3" s="1"/>
  <c r="H219" i="3"/>
  <c r="M218" i="3"/>
  <c r="N218" i="3" s="1"/>
  <c r="I218" i="3"/>
  <c r="H218" i="3"/>
  <c r="I217" i="3"/>
  <c r="M217" i="3" s="1"/>
  <c r="N217" i="3" s="1"/>
  <c r="H217" i="3"/>
  <c r="I216" i="3"/>
  <c r="H216" i="3"/>
  <c r="L215" i="3"/>
  <c r="H215" i="3"/>
  <c r="I214" i="3"/>
  <c r="M214" i="3" s="1"/>
  <c r="N214" i="3" s="1"/>
  <c r="H214" i="3"/>
  <c r="I213" i="3"/>
  <c r="M213" i="3" s="1"/>
  <c r="N213" i="3" s="1"/>
  <c r="H213" i="3"/>
  <c r="I212" i="3"/>
  <c r="M212" i="3" s="1"/>
  <c r="N212" i="3" s="1"/>
  <c r="H212" i="3"/>
  <c r="I211" i="3"/>
  <c r="M211" i="3" s="1"/>
  <c r="N211" i="3" s="1"/>
  <c r="H211" i="3"/>
  <c r="I210" i="3"/>
  <c r="M210" i="3" s="1"/>
  <c r="N210" i="3" s="1"/>
  <c r="H210" i="3"/>
  <c r="H208" i="3" s="1"/>
  <c r="M209" i="3"/>
  <c r="I209" i="3"/>
  <c r="H209" i="3"/>
  <c r="L208" i="3"/>
  <c r="N207" i="3"/>
  <c r="M207" i="3"/>
  <c r="I207" i="3"/>
  <c r="H207" i="3"/>
  <c r="I206" i="3"/>
  <c r="M206" i="3" s="1"/>
  <c r="N206" i="3" s="1"/>
  <c r="H206" i="3"/>
  <c r="I205" i="3"/>
  <c r="M205" i="3" s="1"/>
  <c r="N205" i="3" s="1"/>
  <c r="H205" i="3"/>
  <c r="I204" i="3"/>
  <c r="M204" i="3" s="1"/>
  <c r="N204" i="3" s="1"/>
  <c r="H204" i="3"/>
  <c r="I203" i="3"/>
  <c r="M203" i="3" s="1"/>
  <c r="N203" i="3" s="1"/>
  <c r="H203" i="3"/>
  <c r="I202" i="3"/>
  <c r="M202" i="3" s="1"/>
  <c r="H202" i="3"/>
  <c r="L201" i="3"/>
  <c r="I200" i="3"/>
  <c r="M200" i="3" s="1"/>
  <c r="N200" i="3" s="1"/>
  <c r="H200" i="3"/>
  <c r="I199" i="3"/>
  <c r="M199" i="3" s="1"/>
  <c r="N199" i="3" s="1"/>
  <c r="H199" i="3"/>
  <c r="I198" i="3"/>
  <c r="M198" i="3" s="1"/>
  <c r="N198" i="3" s="1"/>
  <c r="H198" i="3"/>
  <c r="M197" i="3"/>
  <c r="N197" i="3" s="1"/>
  <c r="I197" i="3"/>
  <c r="H197" i="3"/>
  <c r="I196" i="3"/>
  <c r="M196" i="3" s="1"/>
  <c r="N196" i="3" s="1"/>
  <c r="H196" i="3"/>
  <c r="I195" i="3"/>
  <c r="H195" i="3"/>
  <c r="L194" i="3"/>
  <c r="I193" i="3"/>
  <c r="M193" i="3" s="1"/>
  <c r="N193" i="3" s="1"/>
  <c r="H193" i="3"/>
  <c r="M192" i="3"/>
  <c r="N192" i="3" s="1"/>
  <c r="I192" i="3"/>
  <c r="H192" i="3"/>
  <c r="M191" i="3"/>
  <c r="N191" i="3" s="1"/>
  <c r="I191" i="3"/>
  <c r="H191" i="3"/>
  <c r="M190" i="3"/>
  <c r="N190" i="3" s="1"/>
  <c r="I190" i="3"/>
  <c r="H190" i="3"/>
  <c r="I189" i="3"/>
  <c r="M189" i="3" s="1"/>
  <c r="H189" i="3"/>
  <c r="I188" i="3"/>
  <c r="M188" i="3" s="1"/>
  <c r="N188" i="3" s="1"/>
  <c r="H188" i="3"/>
  <c r="L187" i="3"/>
  <c r="I186" i="3"/>
  <c r="M186" i="3" s="1"/>
  <c r="N186" i="3" s="1"/>
  <c r="H186" i="3"/>
  <c r="N185" i="3"/>
  <c r="I185" i="3"/>
  <c r="M185" i="3" s="1"/>
  <c r="H185" i="3"/>
  <c r="I184" i="3"/>
  <c r="M184" i="3" s="1"/>
  <c r="N184" i="3" s="1"/>
  <c r="H184" i="3"/>
  <c r="I183" i="3"/>
  <c r="M183" i="3" s="1"/>
  <c r="N183" i="3" s="1"/>
  <c r="H183" i="3"/>
  <c r="I182" i="3"/>
  <c r="M182" i="3" s="1"/>
  <c r="N182" i="3" s="1"/>
  <c r="H182" i="3"/>
  <c r="I181" i="3"/>
  <c r="M181" i="3" s="1"/>
  <c r="H181" i="3"/>
  <c r="H180" i="3" s="1"/>
  <c r="L180" i="3"/>
  <c r="I179" i="3"/>
  <c r="M179" i="3" s="1"/>
  <c r="N179" i="3" s="1"/>
  <c r="H179" i="3"/>
  <c r="M178" i="3"/>
  <c r="N178" i="3" s="1"/>
  <c r="I178" i="3"/>
  <c r="H178" i="3"/>
  <c r="I177" i="3"/>
  <c r="M177" i="3" s="1"/>
  <c r="N177" i="3" s="1"/>
  <c r="H177" i="3"/>
  <c r="M176" i="3"/>
  <c r="N176" i="3" s="1"/>
  <c r="I176" i="3"/>
  <c r="H176" i="3"/>
  <c r="I175" i="3"/>
  <c r="M175" i="3" s="1"/>
  <c r="N175" i="3" s="1"/>
  <c r="H175" i="3"/>
  <c r="I174" i="3"/>
  <c r="M174" i="3" s="1"/>
  <c r="N174" i="3" s="1"/>
  <c r="H174" i="3"/>
  <c r="L173" i="3"/>
  <c r="H173" i="3"/>
  <c r="N172" i="3"/>
  <c r="I172" i="3"/>
  <c r="M172" i="3" s="1"/>
  <c r="H172" i="3"/>
  <c r="I171" i="3"/>
  <c r="M171" i="3" s="1"/>
  <c r="N171" i="3" s="1"/>
  <c r="H171" i="3"/>
  <c r="I170" i="3"/>
  <c r="M170" i="3" s="1"/>
  <c r="N170" i="3" s="1"/>
  <c r="H170" i="3"/>
  <c r="I169" i="3"/>
  <c r="M169" i="3" s="1"/>
  <c r="N169" i="3" s="1"/>
  <c r="H169" i="3"/>
  <c r="M168" i="3"/>
  <c r="N168" i="3" s="1"/>
  <c r="I168" i="3"/>
  <c r="I166" i="3" s="1"/>
  <c r="H168" i="3"/>
  <c r="I167" i="3"/>
  <c r="M167" i="3" s="1"/>
  <c r="H167" i="3"/>
  <c r="L166" i="3"/>
  <c r="I165" i="3"/>
  <c r="M165" i="3" s="1"/>
  <c r="N165" i="3" s="1"/>
  <c r="H165" i="3"/>
  <c r="I164" i="3"/>
  <c r="M164" i="3" s="1"/>
  <c r="N164" i="3" s="1"/>
  <c r="H164" i="3"/>
  <c r="I163" i="3"/>
  <c r="M163" i="3" s="1"/>
  <c r="N163" i="3" s="1"/>
  <c r="H163" i="3"/>
  <c r="I162" i="3"/>
  <c r="M162" i="3" s="1"/>
  <c r="N162" i="3" s="1"/>
  <c r="H162" i="3"/>
  <c r="M161" i="3"/>
  <c r="N161" i="3" s="1"/>
  <c r="I161" i="3"/>
  <c r="H161" i="3"/>
  <c r="M160" i="3"/>
  <c r="N160" i="3" s="1"/>
  <c r="I160" i="3"/>
  <c r="H160" i="3"/>
  <c r="L159" i="3"/>
  <c r="M158" i="3"/>
  <c r="N158" i="3" s="1"/>
  <c r="I158" i="3"/>
  <c r="H158" i="3"/>
  <c r="I157" i="3"/>
  <c r="M157" i="3" s="1"/>
  <c r="N157" i="3" s="1"/>
  <c r="H157" i="3"/>
  <c r="I156" i="3"/>
  <c r="M156" i="3" s="1"/>
  <c r="N156" i="3" s="1"/>
  <c r="H156" i="3"/>
  <c r="I155" i="3"/>
  <c r="M155" i="3" s="1"/>
  <c r="N155" i="3" s="1"/>
  <c r="H155" i="3"/>
  <c r="M154" i="3"/>
  <c r="N154" i="3" s="1"/>
  <c r="I154" i="3"/>
  <c r="H154" i="3"/>
  <c r="H152" i="3" s="1"/>
  <c r="I153" i="3"/>
  <c r="H153" i="3"/>
  <c r="L152" i="3"/>
  <c r="I151" i="3"/>
  <c r="M151" i="3" s="1"/>
  <c r="N151" i="3" s="1"/>
  <c r="H151" i="3"/>
  <c r="M150" i="3"/>
  <c r="N150" i="3" s="1"/>
  <c r="I150" i="3"/>
  <c r="H150" i="3"/>
  <c r="I149" i="3"/>
  <c r="M149" i="3" s="1"/>
  <c r="N149" i="3" s="1"/>
  <c r="H149" i="3"/>
  <c r="I148" i="3"/>
  <c r="M148" i="3" s="1"/>
  <c r="N148" i="3" s="1"/>
  <c r="H148" i="3"/>
  <c r="I147" i="3"/>
  <c r="M147" i="3" s="1"/>
  <c r="H147" i="3"/>
  <c r="I146" i="3"/>
  <c r="M146" i="3" s="1"/>
  <c r="N146" i="3" s="1"/>
  <c r="H146" i="3"/>
  <c r="L145" i="3"/>
  <c r="I144" i="3"/>
  <c r="M144" i="3" s="1"/>
  <c r="N144" i="3" s="1"/>
  <c r="H144" i="3"/>
  <c r="I143" i="3"/>
  <c r="M143" i="3" s="1"/>
  <c r="N143" i="3" s="1"/>
  <c r="H143" i="3"/>
  <c r="M142" i="3"/>
  <c r="N142" i="3" s="1"/>
  <c r="I142" i="3"/>
  <c r="H142" i="3"/>
  <c r="I141" i="3"/>
  <c r="M141" i="3" s="1"/>
  <c r="N141" i="3" s="1"/>
  <c r="H141" i="3"/>
  <c r="N140" i="3"/>
  <c r="I140" i="3"/>
  <c r="M140" i="3" s="1"/>
  <c r="H140" i="3"/>
  <c r="I139" i="3"/>
  <c r="M139" i="3" s="1"/>
  <c r="H139" i="3"/>
  <c r="L138" i="3"/>
  <c r="H138" i="3"/>
  <c r="I137" i="3"/>
  <c r="M137" i="3" s="1"/>
  <c r="N137" i="3" s="1"/>
  <c r="H137" i="3"/>
  <c r="M136" i="3"/>
  <c r="N136" i="3" s="1"/>
  <c r="I136" i="3"/>
  <c r="H136" i="3"/>
  <c r="I135" i="3"/>
  <c r="M135" i="3" s="1"/>
  <c r="N135" i="3" s="1"/>
  <c r="H135" i="3"/>
  <c r="M134" i="3"/>
  <c r="N134" i="3" s="1"/>
  <c r="I134" i="3"/>
  <c r="H134" i="3"/>
  <c r="I133" i="3"/>
  <c r="M133" i="3" s="1"/>
  <c r="N133" i="3" s="1"/>
  <c r="H133" i="3"/>
  <c r="I132" i="3"/>
  <c r="M132" i="3" s="1"/>
  <c r="H132" i="3"/>
  <c r="L131" i="3"/>
  <c r="I130" i="3"/>
  <c r="M130" i="3" s="1"/>
  <c r="N130" i="3" s="1"/>
  <c r="H130" i="3"/>
  <c r="M129" i="3"/>
  <c r="N129" i="3" s="1"/>
  <c r="I129" i="3"/>
  <c r="H129" i="3"/>
  <c r="I128" i="3"/>
  <c r="M128" i="3" s="1"/>
  <c r="N128" i="3" s="1"/>
  <c r="H128" i="3"/>
  <c r="I127" i="3"/>
  <c r="M127" i="3" s="1"/>
  <c r="N127" i="3" s="1"/>
  <c r="H127" i="3"/>
  <c r="M126" i="3"/>
  <c r="N126" i="3" s="1"/>
  <c r="I126" i="3"/>
  <c r="H126" i="3"/>
  <c r="I125" i="3"/>
  <c r="H125" i="3"/>
  <c r="L124" i="3"/>
  <c r="I123" i="3"/>
  <c r="M123" i="3" s="1"/>
  <c r="N123" i="3" s="1"/>
  <c r="H123" i="3"/>
  <c r="I122" i="3"/>
  <c r="M122" i="3" s="1"/>
  <c r="N122" i="3" s="1"/>
  <c r="H122" i="3"/>
  <c r="I121" i="3"/>
  <c r="M121" i="3" s="1"/>
  <c r="N121" i="3" s="1"/>
  <c r="H121" i="3"/>
  <c r="I120" i="3"/>
  <c r="M120" i="3" s="1"/>
  <c r="N120" i="3" s="1"/>
  <c r="H120" i="3"/>
  <c r="I119" i="3"/>
  <c r="M119" i="3" s="1"/>
  <c r="N119" i="3" s="1"/>
  <c r="H119" i="3"/>
  <c r="H117" i="3" s="1"/>
  <c r="M118" i="3"/>
  <c r="N118" i="3" s="1"/>
  <c r="I118" i="3"/>
  <c r="I117" i="3" s="1"/>
  <c r="H118" i="3"/>
  <c r="L117" i="3"/>
  <c r="I116" i="3"/>
  <c r="M116" i="3" s="1"/>
  <c r="N116" i="3" s="1"/>
  <c r="H116" i="3"/>
  <c r="M115" i="3"/>
  <c r="N115" i="3" s="1"/>
  <c r="I115" i="3"/>
  <c r="H115" i="3"/>
  <c r="I114" i="3"/>
  <c r="M114" i="3" s="1"/>
  <c r="N114" i="3" s="1"/>
  <c r="H114" i="3"/>
  <c r="I113" i="3"/>
  <c r="M113" i="3" s="1"/>
  <c r="N113" i="3" s="1"/>
  <c r="H113" i="3"/>
  <c r="I112" i="3"/>
  <c r="M112" i="3" s="1"/>
  <c r="N112" i="3" s="1"/>
  <c r="H112" i="3"/>
  <c r="I111" i="3"/>
  <c r="H111" i="3"/>
  <c r="L110" i="3"/>
  <c r="L103" i="3"/>
  <c r="H20" i="2" s="1"/>
  <c r="I102" i="3"/>
  <c r="M102" i="3" s="1"/>
  <c r="N102" i="3" s="1"/>
  <c r="H102" i="3"/>
  <c r="N101" i="3"/>
  <c r="I101" i="3"/>
  <c r="M101" i="3" s="1"/>
  <c r="H101" i="3"/>
  <c r="I100" i="3"/>
  <c r="M100" i="3" s="1"/>
  <c r="N100" i="3" s="1"/>
  <c r="H100" i="3"/>
  <c r="I99" i="3"/>
  <c r="M99" i="3" s="1"/>
  <c r="N99" i="3" s="1"/>
  <c r="H99" i="3"/>
  <c r="I98" i="3"/>
  <c r="M98" i="3" s="1"/>
  <c r="N98" i="3" s="1"/>
  <c r="H98" i="3"/>
  <c r="I97" i="3"/>
  <c r="M97" i="3" s="1"/>
  <c r="H97" i="3"/>
  <c r="H103" i="3" s="1"/>
  <c r="D20" i="2" s="1"/>
  <c r="I91" i="3"/>
  <c r="M91" i="3" s="1"/>
  <c r="N91" i="3" s="1"/>
  <c r="H91" i="3"/>
  <c r="N90" i="3"/>
  <c r="I90" i="3"/>
  <c r="H90" i="3"/>
  <c r="I89" i="3"/>
  <c r="M89" i="3" s="1"/>
  <c r="N89" i="3" s="1"/>
  <c r="H89" i="3"/>
  <c r="I88" i="3"/>
  <c r="M88" i="3" s="1"/>
  <c r="N88" i="3" s="1"/>
  <c r="H88" i="3"/>
  <c r="M87" i="3"/>
  <c r="N87" i="3" s="1"/>
  <c r="I87" i="3"/>
  <c r="H87" i="3"/>
  <c r="I86" i="3"/>
  <c r="M86" i="3" s="1"/>
  <c r="N86" i="3" s="1"/>
  <c r="H86" i="3"/>
  <c r="I85" i="3"/>
  <c r="M85" i="3" s="1"/>
  <c r="N85" i="3" s="1"/>
  <c r="H85" i="3"/>
  <c r="M84" i="3"/>
  <c r="N84" i="3" s="1"/>
  <c r="I84" i="3"/>
  <c r="H84" i="3"/>
  <c r="I83" i="3"/>
  <c r="M83" i="3" s="1"/>
  <c r="N83" i="3" s="1"/>
  <c r="H83" i="3"/>
  <c r="N82" i="3"/>
  <c r="I82" i="3"/>
  <c r="M82" i="3" s="1"/>
  <c r="H82" i="3"/>
  <c r="I81" i="3"/>
  <c r="M81" i="3" s="1"/>
  <c r="N81" i="3" s="1"/>
  <c r="H81" i="3"/>
  <c r="I80" i="3"/>
  <c r="H80" i="3"/>
  <c r="L79" i="3"/>
  <c r="I78" i="3"/>
  <c r="M78" i="3" s="1"/>
  <c r="N78" i="3" s="1"/>
  <c r="H78" i="3"/>
  <c r="I77" i="3"/>
  <c r="M77" i="3" s="1"/>
  <c r="N77" i="3" s="1"/>
  <c r="H77" i="3"/>
  <c r="I76" i="3"/>
  <c r="I74" i="3" s="1"/>
  <c r="H76" i="3"/>
  <c r="I75" i="3"/>
  <c r="M75" i="3" s="1"/>
  <c r="H75" i="3"/>
  <c r="L74" i="3"/>
  <c r="I73" i="3"/>
  <c r="M73" i="3" s="1"/>
  <c r="N73" i="3" s="1"/>
  <c r="H73" i="3"/>
  <c r="I72" i="3"/>
  <c r="M72" i="3" s="1"/>
  <c r="N72" i="3" s="1"/>
  <c r="H72" i="3"/>
  <c r="M71" i="3"/>
  <c r="N71" i="3" s="1"/>
  <c r="I71" i="3"/>
  <c r="H71" i="3"/>
  <c r="I70" i="3"/>
  <c r="H70" i="3"/>
  <c r="H69" i="3" s="1"/>
  <c r="L69" i="3"/>
  <c r="I68" i="3"/>
  <c r="M68" i="3" s="1"/>
  <c r="N68" i="3" s="1"/>
  <c r="H68" i="3"/>
  <c r="I67" i="3"/>
  <c r="M67" i="3" s="1"/>
  <c r="N67" i="3" s="1"/>
  <c r="H67" i="3"/>
  <c r="I66" i="3"/>
  <c r="M66" i="3" s="1"/>
  <c r="N66" i="3" s="1"/>
  <c r="H66" i="3"/>
  <c r="M65" i="3"/>
  <c r="I65" i="3"/>
  <c r="I64" i="3" s="1"/>
  <c r="H65" i="3"/>
  <c r="L64" i="3"/>
  <c r="I59" i="3"/>
  <c r="M59" i="3" s="1"/>
  <c r="N59" i="3" s="1"/>
  <c r="H59" i="3"/>
  <c r="I58" i="3"/>
  <c r="I56" i="3" s="1"/>
  <c r="H58" i="3"/>
  <c r="I57" i="3"/>
  <c r="M57" i="3" s="1"/>
  <c r="H57" i="3"/>
  <c r="L56" i="3"/>
  <c r="I55" i="3"/>
  <c r="M55" i="3" s="1"/>
  <c r="N55" i="3" s="1"/>
  <c r="H55" i="3"/>
  <c r="I54" i="3"/>
  <c r="M54" i="3" s="1"/>
  <c r="N54" i="3" s="1"/>
  <c r="H54" i="3"/>
  <c r="I53" i="3"/>
  <c r="I52" i="3" s="1"/>
  <c r="H53" i="3"/>
  <c r="H52" i="3" s="1"/>
  <c r="L52" i="3"/>
  <c r="M51" i="3"/>
  <c r="N51" i="3" s="1"/>
  <c r="I51" i="3"/>
  <c r="H51" i="3"/>
  <c r="I50" i="3"/>
  <c r="M50" i="3" s="1"/>
  <c r="N50" i="3" s="1"/>
  <c r="H50" i="3"/>
  <c r="I49" i="3"/>
  <c r="M49" i="3" s="1"/>
  <c r="H49" i="3"/>
  <c r="H48" i="3" s="1"/>
  <c r="L48" i="3"/>
  <c r="I47" i="3"/>
  <c r="M47" i="3" s="1"/>
  <c r="N47" i="3" s="1"/>
  <c r="H47" i="3"/>
  <c r="I46" i="3"/>
  <c r="M46" i="3" s="1"/>
  <c r="N46" i="3" s="1"/>
  <c r="H46" i="3"/>
  <c r="H45" i="3"/>
  <c r="H44" i="3" s="1"/>
  <c r="L44" i="3"/>
  <c r="I38" i="3"/>
  <c r="M38" i="3" s="1"/>
  <c r="N38" i="3" s="1"/>
  <c r="H38" i="3"/>
  <c r="I37" i="3"/>
  <c r="M37" i="3" s="1"/>
  <c r="N37" i="3" s="1"/>
  <c r="H37" i="3"/>
  <c r="I36" i="3"/>
  <c r="M36" i="3" s="1"/>
  <c r="N36" i="3" s="1"/>
  <c r="H36" i="3"/>
  <c r="L35" i="3"/>
  <c r="I34" i="3"/>
  <c r="M34" i="3" s="1"/>
  <c r="N34" i="3" s="1"/>
  <c r="H34" i="3"/>
  <c r="H31" i="3" s="1"/>
  <c r="I33" i="3"/>
  <c r="M33" i="3" s="1"/>
  <c r="N33" i="3" s="1"/>
  <c r="H33" i="3"/>
  <c r="I32" i="3"/>
  <c r="M32" i="3" s="1"/>
  <c r="H32" i="3"/>
  <c r="L31" i="3"/>
  <c r="I30" i="3"/>
  <c r="M30" i="3" s="1"/>
  <c r="N30" i="3" s="1"/>
  <c r="H30" i="3"/>
  <c r="I29" i="3"/>
  <c r="M29" i="3" s="1"/>
  <c r="N29" i="3" s="1"/>
  <c r="H29" i="3"/>
  <c r="I28" i="3"/>
  <c r="M28" i="3" s="1"/>
  <c r="H28" i="3"/>
  <c r="H27" i="3" s="1"/>
  <c r="L27" i="3"/>
  <c r="I26" i="3"/>
  <c r="M26" i="3" s="1"/>
  <c r="N26" i="3" s="1"/>
  <c r="H26" i="3"/>
  <c r="I25" i="3"/>
  <c r="M25" i="3" s="1"/>
  <c r="N25" i="3" s="1"/>
  <c r="H25" i="3"/>
  <c r="I24" i="3"/>
  <c r="M24" i="3" s="1"/>
  <c r="H24" i="3"/>
  <c r="L23" i="3"/>
  <c r="H23" i="3"/>
  <c r="L18" i="3"/>
  <c r="H13" i="2" s="1"/>
  <c r="M17" i="3"/>
  <c r="N17" i="3" s="1"/>
  <c r="I17" i="3"/>
  <c r="H17" i="3"/>
  <c r="I16" i="3"/>
  <c r="M16" i="3" s="1"/>
  <c r="N16" i="3" s="1"/>
  <c r="H16" i="3"/>
  <c r="I15" i="3"/>
  <c r="M15" i="3" s="1"/>
  <c r="N15" i="3" s="1"/>
  <c r="H15" i="3"/>
  <c r="I14" i="3"/>
  <c r="M14" i="3" s="1"/>
  <c r="N14" i="3" s="1"/>
  <c r="H14" i="3"/>
  <c r="I13" i="3"/>
  <c r="M13" i="3" s="1"/>
  <c r="N13" i="3" s="1"/>
  <c r="H13" i="3"/>
  <c r="I12" i="3"/>
  <c r="H12" i="3"/>
  <c r="I11" i="3"/>
  <c r="M11" i="3" s="1"/>
  <c r="H11" i="3"/>
  <c r="D87" i="2"/>
  <c r="I81" i="2"/>
  <c r="I80" i="2"/>
  <c r="I76" i="2"/>
  <c r="D7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0" i="2"/>
  <c r="I49" i="2"/>
  <c r="I48" i="2"/>
  <c r="I47" i="2"/>
  <c r="I46" i="2"/>
  <c r="I45" i="2"/>
  <c r="I44" i="2"/>
  <c r="I43" i="2"/>
  <c r="I42" i="2"/>
  <c r="I41" i="2"/>
  <c r="I40" i="2"/>
  <c r="I34" i="2"/>
  <c r="I45" i="3" l="1"/>
  <c r="M45" i="3" s="1"/>
  <c r="M264" i="3"/>
  <c r="N264" i="3" s="1"/>
  <c r="N722" i="3"/>
  <c r="M719" i="3"/>
  <c r="N719" i="3" s="1"/>
  <c r="I856" i="3"/>
  <c r="E25" i="2" s="1"/>
  <c r="I159" i="3"/>
  <c r="H299" i="3"/>
  <c r="L39" i="3"/>
  <c r="H14" i="2" s="1"/>
  <c r="H35" i="3"/>
  <c r="H39" i="3" s="1"/>
  <c r="D14" i="2" s="1"/>
  <c r="I334" i="3"/>
  <c r="H404" i="3"/>
  <c r="I432" i="3"/>
  <c r="H551" i="3"/>
  <c r="H698" i="3"/>
  <c r="I775" i="3"/>
  <c r="H856" i="3"/>
  <c r="D25" i="2" s="1"/>
  <c r="H911" i="3"/>
  <c r="D29" i="2" s="1"/>
  <c r="H33" i="4"/>
  <c r="D56" i="2" s="1"/>
  <c r="H65" i="4"/>
  <c r="D59" i="2" s="1"/>
  <c r="H271" i="3"/>
  <c r="M58" i="3"/>
  <c r="N58" i="3" s="1"/>
  <c r="M76" i="3"/>
  <c r="N76" i="3" s="1"/>
  <c r="H257" i="3"/>
  <c r="I418" i="3"/>
  <c r="I572" i="3"/>
  <c r="H635" i="3"/>
  <c r="I649" i="3"/>
  <c r="M874" i="3"/>
  <c r="N874" i="3" s="1"/>
  <c r="H1152" i="3"/>
  <c r="D49" i="2" s="1"/>
  <c r="H558" i="3"/>
  <c r="M573" i="3"/>
  <c r="N573" i="3" s="1"/>
  <c r="M650" i="3"/>
  <c r="N650" i="3" s="1"/>
  <c r="I656" i="3"/>
  <c r="H719" i="3"/>
  <c r="M748" i="3"/>
  <c r="M747" i="3" s="1"/>
  <c r="N747" i="3" s="1"/>
  <c r="I843" i="3"/>
  <c r="E24" i="2" s="1"/>
  <c r="H904" i="3"/>
  <c r="D28" i="2" s="1"/>
  <c r="I1152" i="3"/>
  <c r="E49" i="2" s="1"/>
  <c r="I1174" i="3"/>
  <c r="H124" i="3"/>
  <c r="H201" i="3"/>
  <c r="H481" i="3"/>
  <c r="M524" i="3"/>
  <c r="M523" i="3" s="1"/>
  <c r="N523" i="3" s="1"/>
  <c r="I530" i="3"/>
  <c r="H607" i="3"/>
  <c r="H782" i="3"/>
  <c r="I827" i="3"/>
  <c r="E22" i="2" s="1"/>
  <c r="I904" i="3"/>
  <c r="E28" i="2" s="1"/>
  <c r="I981" i="3"/>
  <c r="E38" i="2" s="1"/>
  <c r="H998" i="3"/>
  <c r="D40" i="2" s="1"/>
  <c r="I1021" i="3"/>
  <c r="E42" i="2" s="1"/>
  <c r="H1055" i="3"/>
  <c r="D44" i="2" s="1"/>
  <c r="I1093" i="3"/>
  <c r="E47" i="2" s="1"/>
  <c r="H1125" i="3"/>
  <c r="D48" i="2" s="1"/>
  <c r="H194" i="3"/>
  <c r="H292" i="3"/>
  <c r="I124" i="3"/>
  <c r="H159" i="3"/>
  <c r="I292" i="3"/>
  <c r="H390" i="3"/>
  <c r="I586" i="3"/>
  <c r="I607" i="3"/>
  <c r="H656" i="3"/>
  <c r="I705" i="3"/>
  <c r="I733" i="3"/>
  <c r="I782" i="3"/>
  <c r="I1041" i="3"/>
  <c r="E43" i="2" s="1"/>
  <c r="H1066" i="3"/>
  <c r="D45" i="2" s="1"/>
  <c r="H1093" i="3"/>
  <c r="D47" i="2" s="1"/>
  <c r="H46" i="4"/>
  <c r="D57" i="2" s="1"/>
  <c r="I99" i="4"/>
  <c r="E61" i="2" s="1"/>
  <c r="I278" i="3"/>
  <c r="I35" i="3"/>
  <c r="H110" i="3"/>
  <c r="I264" i="3"/>
  <c r="H278" i="3"/>
  <c r="H425" i="3"/>
  <c r="I446" i="3"/>
  <c r="H467" i="3"/>
  <c r="H530" i="3"/>
  <c r="H593" i="3"/>
  <c r="M608" i="3"/>
  <c r="H642" i="3"/>
  <c r="M735" i="3"/>
  <c r="N735" i="3" s="1"/>
  <c r="H747" i="3"/>
  <c r="H754" i="3"/>
  <c r="H768" i="3"/>
  <c r="M783" i="3"/>
  <c r="N783" i="3" s="1"/>
  <c r="M792" i="3"/>
  <c r="N792" i="3" s="1"/>
  <c r="H1041" i="3"/>
  <c r="D43" i="2" s="1"/>
  <c r="H16" i="4"/>
  <c r="H143" i="4"/>
  <c r="D65" i="2" s="1"/>
  <c r="H313" i="3"/>
  <c r="I355" i="3"/>
  <c r="I376" i="3"/>
  <c r="M411" i="3"/>
  <c r="N411" i="3" s="1"/>
  <c r="I565" i="3"/>
  <c r="H835" i="3"/>
  <c r="D23" i="2" s="1"/>
  <c r="H843" i="3"/>
  <c r="D24" i="2" s="1"/>
  <c r="I911" i="3"/>
  <c r="E29" i="2" s="1"/>
  <c r="H1161" i="3"/>
  <c r="D50" i="2" s="1"/>
  <c r="H78" i="4"/>
  <c r="D60" i="2" s="1"/>
  <c r="I143" i="4"/>
  <c r="E65" i="2" s="1"/>
  <c r="L92" i="3"/>
  <c r="H16" i="2" s="1"/>
  <c r="H131" i="3"/>
  <c r="H236" i="3"/>
  <c r="H369" i="3"/>
  <c r="H411" i="3"/>
  <c r="H432" i="3"/>
  <c r="I474" i="3"/>
  <c r="H516" i="3"/>
  <c r="H523" i="3"/>
  <c r="I600" i="3"/>
  <c r="H677" i="3"/>
  <c r="I1161" i="3"/>
  <c r="E50" i="2" s="1"/>
  <c r="M1171" i="3"/>
  <c r="E75" i="2"/>
  <c r="E77" i="2" s="1"/>
  <c r="I77" i="2" s="1"/>
  <c r="M137" i="4"/>
  <c r="N137" i="4" s="1"/>
  <c r="L60" i="3"/>
  <c r="H15" i="2" s="1"/>
  <c r="H17" i="2" s="1"/>
  <c r="H74" i="3"/>
  <c r="H79" i="3"/>
  <c r="M236" i="3"/>
  <c r="N236" i="3" s="1"/>
  <c r="I285" i="3"/>
  <c r="H355" i="3"/>
  <c r="H397" i="3"/>
  <c r="I404" i="3"/>
  <c r="H418" i="3"/>
  <c r="H439" i="3"/>
  <c r="H565" i="3"/>
  <c r="H663" i="3"/>
  <c r="H712" i="3"/>
  <c r="H827" i="3"/>
  <c r="D22" i="2" s="1"/>
  <c r="I869" i="3"/>
  <c r="E26" i="2" s="1"/>
  <c r="H883" i="3"/>
  <c r="D27" i="2" s="1"/>
  <c r="H935" i="3"/>
  <c r="D30" i="2" s="1"/>
  <c r="H1168" i="3"/>
  <c r="D70" i="2"/>
  <c r="H18" i="3"/>
  <c r="D13" i="2" s="1"/>
  <c r="H56" i="3"/>
  <c r="H60" i="3" s="1"/>
  <c r="D15" i="2" s="1"/>
  <c r="I69" i="3"/>
  <c r="I92" i="3" s="1"/>
  <c r="E16" i="2" s="1"/>
  <c r="I79" i="3"/>
  <c r="N237" i="3"/>
  <c r="I397" i="3"/>
  <c r="H446" i="3"/>
  <c r="H537" i="3"/>
  <c r="H600" i="3"/>
  <c r="I614" i="3"/>
  <c r="I642" i="3"/>
  <c r="H726" i="3"/>
  <c r="I942" i="3"/>
  <c r="E31" i="2" s="1"/>
  <c r="M1165" i="3"/>
  <c r="E70" i="2"/>
  <c r="I1168" i="3"/>
  <c r="E76" i="2"/>
  <c r="I411" i="3"/>
  <c r="I18" i="3"/>
  <c r="I27" i="3"/>
  <c r="H166" i="3"/>
  <c r="I250" i="3"/>
  <c r="I313" i="3"/>
  <c r="H320" i="3"/>
  <c r="M615" i="3"/>
  <c r="I691" i="3"/>
  <c r="H761" i="3"/>
  <c r="H803" i="3"/>
  <c r="L156" i="4"/>
  <c r="L1206" i="3"/>
  <c r="E13" i="2"/>
  <c r="M12" i="3"/>
  <c r="N12" i="3" s="1"/>
  <c r="N24" i="3"/>
  <c r="M23" i="3"/>
  <c r="M56" i="3"/>
  <c r="N57" i="3"/>
  <c r="M74" i="3"/>
  <c r="M166" i="3"/>
  <c r="N166" i="3" s="1"/>
  <c r="N167" i="3"/>
  <c r="M180" i="3"/>
  <c r="N180" i="3" s="1"/>
  <c r="N181" i="3"/>
  <c r="N11" i="3"/>
  <c r="M27" i="3"/>
  <c r="N27" i="3" s="1"/>
  <c r="N28" i="3"/>
  <c r="N49" i="3"/>
  <c r="M48" i="3"/>
  <c r="N48" i="3" s="1"/>
  <c r="M131" i="3"/>
  <c r="N131" i="3" s="1"/>
  <c r="N132" i="3"/>
  <c r="N189" i="3"/>
  <c r="M187" i="3"/>
  <c r="N187" i="3" s="1"/>
  <c r="M64" i="3"/>
  <c r="N64" i="3" s="1"/>
  <c r="M103" i="3"/>
  <c r="N103" i="3" s="1"/>
  <c r="I20" i="2" s="1"/>
  <c r="N97" i="3"/>
  <c r="N139" i="3"/>
  <c r="M138" i="3"/>
  <c r="N138" i="3" s="1"/>
  <c r="M31" i="3"/>
  <c r="N31" i="3" s="1"/>
  <c r="N32" i="3"/>
  <c r="N147" i="3"/>
  <c r="M145" i="3"/>
  <c r="N145" i="3" s="1"/>
  <c r="N202" i="3"/>
  <c r="M201" i="3"/>
  <c r="N201" i="3" s="1"/>
  <c r="I31" i="3"/>
  <c r="M125" i="3"/>
  <c r="N75" i="3"/>
  <c r="M80" i="3"/>
  <c r="I145" i="3"/>
  <c r="M173" i="3"/>
  <c r="N173" i="3" s="1"/>
  <c r="H187" i="3"/>
  <c r="I48" i="3"/>
  <c r="H64" i="3"/>
  <c r="M153" i="3"/>
  <c r="I152" i="3"/>
  <c r="M159" i="3"/>
  <c r="N159" i="3" s="1"/>
  <c r="I201" i="3"/>
  <c r="I229" i="3"/>
  <c r="M320" i="3"/>
  <c r="N320" i="3" s="1"/>
  <c r="N321" i="3"/>
  <c r="M327" i="3"/>
  <c r="N327" i="3" s="1"/>
  <c r="N328" i="3"/>
  <c r="N391" i="3"/>
  <c r="M390" i="3"/>
  <c r="N390" i="3" s="1"/>
  <c r="M495" i="3"/>
  <c r="N495" i="3" s="1"/>
  <c r="N496" i="3"/>
  <c r="I103" i="3"/>
  <c r="E20" i="2" s="1"/>
  <c r="I131" i="3"/>
  <c r="I187" i="3"/>
  <c r="H243" i="3"/>
  <c r="N281" i="3"/>
  <c r="M369" i="3"/>
  <c r="N369" i="3" s="1"/>
  <c r="N370" i="3"/>
  <c r="N407" i="3"/>
  <c r="M195" i="3"/>
  <c r="I194" i="3"/>
  <c r="M208" i="3"/>
  <c r="N208" i="3" s="1"/>
  <c r="M216" i="3"/>
  <c r="I215" i="3"/>
  <c r="H229" i="3"/>
  <c r="M258" i="3"/>
  <c r="I257" i="3"/>
  <c r="N307" i="3"/>
  <c r="M306" i="3"/>
  <c r="N306" i="3" s="1"/>
  <c r="I23" i="3"/>
  <c r="M35" i="3"/>
  <c r="N35" i="3" s="1"/>
  <c r="M53" i="3"/>
  <c r="N65" i="3"/>
  <c r="M70" i="3"/>
  <c r="I138" i="3"/>
  <c r="H145" i="3"/>
  <c r="I173" i="3"/>
  <c r="I208" i="3"/>
  <c r="N209" i="3"/>
  <c r="I222" i="3"/>
  <c r="M243" i="3"/>
  <c r="N243" i="3" s="1"/>
  <c r="M271" i="3"/>
  <c r="N271" i="3" s="1"/>
  <c r="M355" i="3"/>
  <c r="N355" i="3" s="1"/>
  <c r="N356" i="3"/>
  <c r="M111" i="3"/>
  <c r="I110" i="3"/>
  <c r="M117" i="3"/>
  <c r="N117" i="3" s="1"/>
  <c r="I180" i="3"/>
  <c r="M222" i="3"/>
  <c r="N222" i="3" s="1"/>
  <c r="N230" i="3"/>
  <c r="H250" i="3"/>
  <c r="M376" i="3"/>
  <c r="N376" i="3" s="1"/>
  <c r="I236" i="3"/>
  <c r="M250" i="3"/>
  <c r="N250" i="3" s="1"/>
  <c r="M297" i="3"/>
  <c r="N297" i="3" s="1"/>
  <c r="M342" i="3"/>
  <c r="I341" i="3"/>
  <c r="I390" i="3"/>
  <c r="M434" i="3"/>
  <c r="I460" i="3"/>
  <c r="I488" i="3"/>
  <c r="I495" i="3"/>
  <c r="H509" i="3"/>
  <c r="N664" i="3"/>
  <c r="M663" i="3"/>
  <c r="N663" i="3" s="1"/>
  <c r="I271" i="3"/>
  <c r="M440" i="3"/>
  <c r="I439" i="3"/>
  <c r="M454" i="3"/>
  <c r="I453" i="3"/>
  <c r="M510" i="3"/>
  <c r="I509" i="3"/>
  <c r="N538" i="3"/>
  <c r="M537" i="3"/>
  <c r="N537" i="3" s="1"/>
  <c r="N286" i="3"/>
  <c r="I306" i="3"/>
  <c r="M315" i="3"/>
  <c r="N315" i="3" s="1"/>
  <c r="M363" i="3"/>
  <c r="N377" i="3"/>
  <c r="M384" i="3"/>
  <c r="I383" i="3"/>
  <c r="M398" i="3"/>
  <c r="N412" i="3"/>
  <c r="M424" i="3"/>
  <c r="N424" i="3" s="1"/>
  <c r="M426" i="3"/>
  <c r="I425" i="3"/>
  <c r="M447" i="3"/>
  <c r="M468" i="3"/>
  <c r="I467" i="3"/>
  <c r="I481" i="3"/>
  <c r="N265" i="3"/>
  <c r="M282" i="3"/>
  <c r="N282" i="3" s="1"/>
  <c r="I327" i="3"/>
  <c r="H334" i="3"/>
  <c r="M336" i="3"/>
  <c r="M352" i="3"/>
  <c r="N352" i="3" s="1"/>
  <c r="M408" i="3"/>
  <c r="N408" i="3" s="1"/>
  <c r="M474" i="3"/>
  <c r="N474" i="3" s="1"/>
  <c r="M482" i="3"/>
  <c r="N546" i="3"/>
  <c r="M544" i="3"/>
  <c r="N544" i="3" s="1"/>
  <c r="M579" i="3"/>
  <c r="N579" i="3" s="1"/>
  <c r="N580" i="3"/>
  <c r="M300" i="3"/>
  <c r="I299" i="3"/>
  <c r="M313" i="3"/>
  <c r="N313" i="3" s="1"/>
  <c r="H474" i="3"/>
  <c r="M488" i="3"/>
  <c r="N488" i="3" s="1"/>
  <c r="I502" i="3"/>
  <c r="M504" i="3"/>
  <c r="N504" i="3" s="1"/>
  <c r="I516" i="3"/>
  <c r="M518" i="3"/>
  <c r="I243" i="3"/>
  <c r="N314" i="3"/>
  <c r="I369" i="3"/>
  <c r="H376" i="3"/>
  <c r="M460" i="3"/>
  <c r="N460" i="3" s="1"/>
  <c r="M614" i="3"/>
  <c r="N614" i="3" s="1"/>
  <c r="M621" i="3"/>
  <c r="N621" i="3" s="1"/>
  <c r="N622" i="3"/>
  <c r="H460" i="3"/>
  <c r="M534" i="3"/>
  <c r="N534" i="3" s="1"/>
  <c r="I544" i="3"/>
  <c r="M569" i="3"/>
  <c r="N569" i="3" s="1"/>
  <c r="M572" i="3"/>
  <c r="N572" i="3" s="1"/>
  <c r="I579" i="3"/>
  <c r="H586" i="3"/>
  <c r="M588" i="3"/>
  <c r="N588" i="3" s="1"/>
  <c r="M604" i="3"/>
  <c r="N604" i="3" s="1"/>
  <c r="N615" i="3"/>
  <c r="M644" i="3"/>
  <c r="M660" i="3"/>
  <c r="N660" i="3" s="1"/>
  <c r="I670" i="3"/>
  <c r="M699" i="3"/>
  <c r="I698" i="3"/>
  <c r="I712" i="3"/>
  <c r="M761" i="3"/>
  <c r="N761" i="3" s="1"/>
  <c r="N762" i="3"/>
  <c r="M789" i="3"/>
  <c r="N789" i="3" s="1"/>
  <c r="M835" i="3"/>
  <c r="N835" i="3" s="1"/>
  <c r="I23" i="2" s="1"/>
  <c r="N831" i="3"/>
  <c r="M552" i="3"/>
  <c r="I551" i="3"/>
  <c r="M558" i="3"/>
  <c r="N558" i="3" s="1"/>
  <c r="M677" i="3"/>
  <c r="N677" i="3" s="1"/>
  <c r="M796" i="3"/>
  <c r="N796" i="3" s="1"/>
  <c r="H502" i="3"/>
  <c r="N531" i="3"/>
  <c r="N566" i="3"/>
  <c r="I621" i="3"/>
  <c r="H628" i="3"/>
  <c r="M630" i="3"/>
  <c r="N630" i="3" s="1"/>
  <c r="N657" i="3"/>
  <c r="M670" i="3"/>
  <c r="N670" i="3" s="1"/>
  <c r="M685" i="3"/>
  <c r="I684" i="3"/>
  <c r="M693" i="3"/>
  <c r="N693" i="3" s="1"/>
  <c r="M706" i="3"/>
  <c r="M740" i="3"/>
  <c r="N740" i="3" s="1"/>
  <c r="N741" i="3"/>
  <c r="M754" i="3"/>
  <c r="N754" i="3" s="1"/>
  <c r="M594" i="3"/>
  <c r="I593" i="3"/>
  <c r="M600" i="3"/>
  <c r="N600" i="3" s="1"/>
  <c r="M607" i="3"/>
  <c r="N607" i="3" s="1"/>
  <c r="M726" i="3"/>
  <c r="N726" i="3" s="1"/>
  <c r="N727" i="3"/>
  <c r="L816" i="3"/>
  <c r="H21" i="2" s="1"/>
  <c r="H35" i="2" s="1"/>
  <c r="I537" i="3"/>
  <c r="H544" i="3"/>
  <c r="N608" i="3"/>
  <c r="I663" i="3"/>
  <c r="H670" i="3"/>
  <c r="M712" i="3"/>
  <c r="N712" i="3" s="1"/>
  <c r="N915" i="3"/>
  <c r="M935" i="3"/>
  <c r="N935" i="3" s="1"/>
  <c r="I30" i="2" s="1"/>
  <c r="M636" i="3"/>
  <c r="I635" i="3"/>
  <c r="M649" i="3"/>
  <c r="N649" i="3" s="1"/>
  <c r="M768" i="3"/>
  <c r="N768" i="3" s="1"/>
  <c r="N769" i="3"/>
  <c r="I677" i="3"/>
  <c r="M691" i="3"/>
  <c r="N691" i="3" s="1"/>
  <c r="I719" i="3"/>
  <c r="M733" i="3"/>
  <c r="N733" i="3" s="1"/>
  <c r="I761" i="3"/>
  <c r="M953" i="3"/>
  <c r="N953" i="3" s="1"/>
  <c r="I32" i="2" s="1"/>
  <c r="N993" i="3"/>
  <c r="M998" i="3"/>
  <c r="N998" i="3" s="1"/>
  <c r="H1021" i="3"/>
  <c r="D42" i="2" s="1"/>
  <c r="M1193" i="3"/>
  <c r="N1193" i="3" s="1"/>
  <c r="I70" i="2" s="1"/>
  <c r="N1180" i="3"/>
  <c r="I754" i="3"/>
  <c r="M782" i="3"/>
  <c r="N782" i="3" s="1"/>
  <c r="H796" i="3"/>
  <c r="H816" i="3" s="1"/>
  <c r="D21" i="2" s="1"/>
  <c r="H869" i="3"/>
  <c r="D26" i="2" s="1"/>
  <c r="H981" i="3"/>
  <c r="D38" i="2" s="1"/>
  <c r="D51" i="2" s="1"/>
  <c r="M1059" i="3"/>
  <c r="I1066" i="3"/>
  <c r="E45" i="2" s="1"/>
  <c r="M775" i="3"/>
  <c r="N775" i="3" s="1"/>
  <c r="M967" i="3"/>
  <c r="N967" i="3" s="1"/>
  <c r="I989" i="3"/>
  <c r="E39" i="2" s="1"/>
  <c r="M1021" i="3"/>
  <c r="N1021" i="3" s="1"/>
  <c r="N1012" i="3"/>
  <c r="M1080" i="3"/>
  <c r="N1080" i="3" s="1"/>
  <c r="M1174" i="3"/>
  <c r="N1174" i="3" s="1"/>
  <c r="N1171" i="3"/>
  <c r="I740" i="3"/>
  <c r="N748" i="3"/>
  <c r="N776" i="3"/>
  <c r="I796" i="3"/>
  <c r="M827" i="3"/>
  <c r="N827" i="3" s="1"/>
  <c r="I22" i="2" s="1"/>
  <c r="M849" i="3"/>
  <c r="N849" i="3" s="1"/>
  <c r="M860" i="3"/>
  <c r="M887" i="3"/>
  <c r="M911" i="3"/>
  <c r="N911" i="3" s="1"/>
  <c r="I29" i="2" s="1"/>
  <c r="N908" i="3"/>
  <c r="I959" i="3"/>
  <c r="E33" i="2" s="1"/>
  <c r="N962" i="3"/>
  <c r="M981" i="3"/>
  <c r="N981" i="3" s="1"/>
  <c r="M989" i="3"/>
  <c r="N989" i="3" s="1"/>
  <c r="M1008" i="3"/>
  <c r="N1008" i="3" s="1"/>
  <c r="N1002" i="3"/>
  <c r="H1080" i="3"/>
  <c r="D46" i="2" s="1"/>
  <c r="I1125" i="3"/>
  <c r="E48" i="2" s="1"/>
  <c r="M804" i="3"/>
  <c r="I803" i="3"/>
  <c r="M810" i="3"/>
  <c r="M843" i="3"/>
  <c r="N843" i="3" s="1"/>
  <c r="I24" i="2" s="1"/>
  <c r="M883" i="3"/>
  <c r="N883" i="3" s="1"/>
  <c r="I27" i="2" s="1"/>
  <c r="M942" i="3"/>
  <c r="N942" i="3" s="1"/>
  <c r="I31" i="2" s="1"/>
  <c r="N939" i="3"/>
  <c r="I953" i="3"/>
  <c r="E32" i="2" s="1"/>
  <c r="H967" i="3"/>
  <c r="D34" i="2" s="1"/>
  <c r="I1008" i="3"/>
  <c r="E41" i="2" s="1"/>
  <c r="N1096" i="3"/>
  <c r="M1125" i="3"/>
  <c r="N1125" i="3" s="1"/>
  <c r="I726" i="3"/>
  <c r="I768" i="3"/>
  <c r="I816" i="3" s="1"/>
  <c r="E21" i="2" s="1"/>
  <c r="I835" i="3"/>
  <c r="E23" i="2" s="1"/>
  <c r="N873" i="3"/>
  <c r="I935" i="3"/>
  <c r="E30" i="2" s="1"/>
  <c r="H953" i="3"/>
  <c r="D32" i="2" s="1"/>
  <c r="N957" i="3"/>
  <c r="M1055" i="3"/>
  <c r="N1055" i="3" s="1"/>
  <c r="N1045" i="3"/>
  <c r="M12" i="4"/>
  <c r="N12" i="4" s="1"/>
  <c r="I16" i="4"/>
  <c r="E54" i="2" s="1"/>
  <c r="I25" i="4"/>
  <c r="E55" i="2" s="1"/>
  <c r="M25" i="4"/>
  <c r="N25" i="4" s="1"/>
  <c r="M46" i="4"/>
  <c r="N46" i="4" s="1"/>
  <c r="M1152" i="3"/>
  <c r="N1152" i="3" s="1"/>
  <c r="N1128" i="3"/>
  <c r="H56" i="4"/>
  <c r="D58" i="2" s="1"/>
  <c r="M78" i="4"/>
  <c r="N78" i="4" s="1"/>
  <c r="N68" i="4"/>
  <c r="N81" i="4"/>
  <c r="H111" i="4"/>
  <c r="D62" i="2" s="1"/>
  <c r="M153" i="4"/>
  <c r="N146" i="4"/>
  <c r="M1025" i="3"/>
  <c r="N1069" i="3"/>
  <c r="I1080" i="3"/>
  <c r="E46" i="2" s="1"/>
  <c r="M1084" i="3"/>
  <c r="M1197" i="3"/>
  <c r="N1197" i="3" s="1"/>
  <c r="I75" i="2" s="1"/>
  <c r="I1201" i="3"/>
  <c r="E81" i="2" s="1"/>
  <c r="M49" i="4"/>
  <c r="I56" i="4"/>
  <c r="E58" i="2" s="1"/>
  <c r="M111" i="4"/>
  <c r="N111" i="4" s="1"/>
  <c r="I78" i="4"/>
  <c r="E60" i="2" s="1"/>
  <c r="M124" i="4"/>
  <c r="N124" i="4" s="1"/>
  <c r="I134" i="4"/>
  <c r="E64" i="2" s="1"/>
  <c r="I998" i="3"/>
  <c r="E40" i="2" s="1"/>
  <c r="I1055" i="3"/>
  <c r="E44" i="2" s="1"/>
  <c r="M1156" i="3"/>
  <c r="M1168" i="3"/>
  <c r="N1168" i="3" s="1"/>
  <c r="N1165" i="3"/>
  <c r="H1193" i="3"/>
  <c r="D80" i="2" s="1"/>
  <c r="D82" i="2" s="1"/>
  <c r="M16" i="4"/>
  <c r="I65" i="4"/>
  <c r="E59" i="2" s="1"/>
  <c r="M65" i="4"/>
  <c r="N65" i="4" s="1"/>
  <c r="M84" i="4"/>
  <c r="N84" i="4" s="1"/>
  <c r="I120" i="4"/>
  <c r="E63" i="2" s="1"/>
  <c r="M120" i="4"/>
  <c r="N120" i="4" s="1"/>
  <c r="I1193" i="3"/>
  <c r="E80" i="2" s="1"/>
  <c r="H1201" i="3"/>
  <c r="D81" i="2" s="1"/>
  <c r="H25" i="4"/>
  <c r="D55" i="2" s="1"/>
  <c r="M29" i="4"/>
  <c r="N29" i="4" s="1"/>
  <c r="I33" i="4"/>
  <c r="E56" i="2" s="1"/>
  <c r="H99" i="4"/>
  <c r="D61" i="2" s="1"/>
  <c r="M143" i="4"/>
  <c r="N143" i="4" s="1"/>
  <c r="N138" i="4"/>
  <c r="I153" i="4"/>
  <c r="I46" i="4"/>
  <c r="E57" i="2" s="1"/>
  <c r="I44" i="3" l="1"/>
  <c r="I60" i="3" s="1"/>
  <c r="H85" i="2"/>
  <c r="N524" i="3"/>
  <c r="D54" i="2"/>
  <c r="D67" i="2" s="1"/>
  <c r="H156" i="4"/>
  <c r="M656" i="3"/>
  <c r="N656" i="3" s="1"/>
  <c r="M33" i="4"/>
  <c r="N33" i="4" s="1"/>
  <c r="M418" i="3"/>
  <c r="N418" i="3" s="1"/>
  <c r="M134" i="4"/>
  <c r="N134" i="4" s="1"/>
  <c r="H1206" i="3"/>
  <c r="I39" i="3"/>
  <c r="E14" i="2" s="1"/>
  <c r="E82" i="2"/>
  <c r="I82" i="2" s="1"/>
  <c r="M292" i="3"/>
  <c r="N292" i="3" s="1"/>
  <c r="M502" i="3"/>
  <c r="N502" i="3" s="1"/>
  <c r="H92" i="3"/>
  <c r="D16" i="2" s="1"/>
  <c r="D17" i="2" s="1"/>
  <c r="E51" i="2"/>
  <c r="M565" i="3"/>
  <c r="N565" i="3" s="1"/>
  <c r="M628" i="3"/>
  <c r="N628" i="3" s="1"/>
  <c r="E66" i="2"/>
  <c r="E67" i="2" s="1"/>
  <c r="I67" i="2" s="1"/>
  <c r="I156" i="4"/>
  <c r="N153" i="4"/>
  <c r="M18" i="3"/>
  <c r="N18" i="3" s="1"/>
  <c r="I13" i="2" s="1"/>
  <c r="D35" i="2"/>
  <c r="N860" i="3"/>
  <c r="M869" i="3"/>
  <c r="N869" i="3" s="1"/>
  <c r="I26" i="2" s="1"/>
  <c r="M586" i="3"/>
  <c r="N586" i="3" s="1"/>
  <c r="M152" i="3"/>
  <c r="N152" i="3" s="1"/>
  <c r="N153" i="3"/>
  <c r="N1156" i="3"/>
  <c r="M1161" i="3"/>
  <c r="N1161" i="3" s="1"/>
  <c r="N887" i="3"/>
  <c r="M904" i="3"/>
  <c r="N904" i="3" s="1"/>
  <c r="I28" i="2" s="1"/>
  <c r="N685" i="3"/>
  <c r="M684" i="3"/>
  <c r="N684" i="3" s="1"/>
  <c r="N468" i="3"/>
  <c r="M467" i="3"/>
  <c r="N467" i="3" s="1"/>
  <c r="M397" i="3"/>
  <c r="N397" i="3" s="1"/>
  <c r="N398" i="3"/>
  <c r="M509" i="3"/>
  <c r="N509" i="3" s="1"/>
  <c r="N510" i="3"/>
  <c r="M257" i="3"/>
  <c r="N257" i="3" s="1"/>
  <c r="N258" i="3"/>
  <c r="M194" i="3"/>
  <c r="N194" i="3" s="1"/>
  <c r="N195" i="3"/>
  <c r="M278" i="3"/>
  <c r="N278" i="3" s="1"/>
  <c r="M698" i="3"/>
  <c r="N698" i="3" s="1"/>
  <c r="N699" i="3"/>
  <c r="N447" i="3"/>
  <c r="M446" i="3"/>
  <c r="N446" i="3" s="1"/>
  <c r="N434" i="3"/>
  <c r="M432" i="3"/>
  <c r="N432" i="3" s="1"/>
  <c r="M44" i="3"/>
  <c r="N45" i="3"/>
  <c r="N74" i="3"/>
  <c r="M383" i="3"/>
  <c r="N383" i="3" s="1"/>
  <c r="N384" i="3"/>
  <c r="M404" i="3"/>
  <c r="N404" i="3" s="1"/>
  <c r="M79" i="3"/>
  <c r="N79" i="3" s="1"/>
  <c r="N80" i="3"/>
  <c r="N16" i="4"/>
  <c r="M856" i="3"/>
  <c r="N856" i="3" s="1"/>
  <c r="I25" i="2" s="1"/>
  <c r="N336" i="3"/>
  <c r="M334" i="3"/>
  <c r="N334" i="3" s="1"/>
  <c r="M453" i="3"/>
  <c r="N453" i="3" s="1"/>
  <c r="N454" i="3"/>
  <c r="M348" i="3"/>
  <c r="N348" i="3" s="1"/>
  <c r="N216" i="3"/>
  <c r="M215" i="3"/>
  <c r="N215" i="3" s="1"/>
  <c r="N804" i="3"/>
  <c r="M803" i="3"/>
  <c r="N803" i="3" s="1"/>
  <c r="M1093" i="3"/>
  <c r="N1093" i="3" s="1"/>
  <c r="N1084" i="3"/>
  <c r="M635" i="3"/>
  <c r="N635" i="3" s="1"/>
  <c r="N636" i="3"/>
  <c r="N518" i="3"/>
  <c r="M516" i="3"/>
  <c r="N516" i="3" s="1"/>
  <c r="M530" i="3"/>
  <c r="N530" i="3" s="1"/>
  <c r="M425" i="3"/>
  <c r="N425" i="3" s="1"/>
  <c r="N426" i="3"/>
  <c r="M69" i="3"/>
  <c r="N69" i="3" s="1"/>
  <c r="N70" i="3"/>
  <c r="N56" i="3"/>
  <c r="N49" i="4"/>
  <c r="M56" i="4"/>
  <c r="N56" i="4" s="1"/>
  <c r="M99" i="4"/>
  <c r="N99" i="4" s="1"/>
  <c r="M1201" i="3"/>
  <c r="M551" i="3"/>
  <c r="N551" i="3" s="1"/>
  <c r="N552" i="3"/>
  <c r="M642" i="3"/>
  <c r="N642" i="3" s="1"/>
  <c r="N644" i="3"/>
  <c r="N300" i="3"/>
  <c r="M299" i="3"/>
  <c r="N299" i="3" s="1"/>
  <c r="M362" i="3"/>
  <c r="N362" i="3" s="1"/>
  <c r="N363" i="3"/>
  <c r="N111" i="3"/>
  <c r="M110" i="3"/>
  <c r="N110" i="3" s="1"/>
  <c r="M124" i="3"/>
  <c r="N124" i="3" s="1"/>
  <c r="N125" i="3"/>
  <c r="M39" i="3"/>
  <c r="N39" i="3" s="1"/>
  <c r="I14" i="2" s="1"/>
  <c r="N23" i="3"/>
  <c r="D72" i="2"/>
  <c r="M705" i="3"/>
  <c r="N705" i="3" s="1"/>
  <c r="N706" i="3"/>
  <c r="E72" i="2"/>
  <c r="I72" i="2" s="1"/>
  <c r="M1041" i="3"/>
  <c r="N1041" i="3" s="1"/>
  <c r="N1025" i="3"/>
  <c r="N810" i="3"/>
  <c r="N1059" i="3"/>
  <c r="M1066" i="3"/>
  <c r="N1066" i="3" s="1"/>
  <c r="N594" i="3"/>
  <c r="M593" i="3"/>
  <c r="N593" i="3" s="1"/>
  <c r="M481" i="3"/>
  <c r="N481" i="3" s="1"/>
  <c r="N482" i="3"/>
  <c r="M439" i="3"/>
  <c r="N439" i="3" s="1"/>
  <c r="N440" i="3"/>
  <c r="M341" i="3"/>
  <c r="N341" i="3" s="1"/>
  <c r="N342" i="3"/>
  <c r="M52" i="3"/>
  <c r="N52" i="3" s="1"/>
  <c r="N53" i="3"/>
  <c r="E35" i="2"/>
  <c r="I35" i="2" s="1"/>
  <c r="E15" i="2" l="1"/>
  <c r="E17" i="2" s="1"/>
  <c r="I17" i="2" s="1"/>
  <c r="I1206" i="3"/>
  <c r="N44" i="3"/>
  <c r="D98" i="2"/>
  <c r="M156" i="4"/>
  <c r="N156" i="4" s="1"/>
  <c r="M60" i="3"/>
  <c r="N60" i="3" s="1"/>
  <c r="I15" i="2" s="1"/>
  <c r="M92" i="3"/>
  <c r="N92" i="3" s="1"/>
  <c r="I16" i="2" s="1"/>
  <c r="M816" i="3"/>
  <c r="N816" i="3" s="1"/>
  <c r="I21" i="2" s="1"/>
  <c r="N1201" i="3"/>
  <c r="I71" i="2" s="1"/>
  <c r="H89" i="2"/>
  <c r="M1206" i="3" l="1"/>
  <c r="N1206" i="3" s="1"/>
  <c r="I51" i="2"/>
  <c r="E85" i="2"/>
  <c r="E89" i="2" s="1"/>
  <c r="D85" i="2"/>
  <c r="I89" i="2" l="1"/>
  <c r="I85" i="2"/>
  <c r="D97" i="2"/>
  <c r="E98" i="2" s="1"/>
</calcChain>
</file>

<file path=xl/sharedStrings.xml><?xml version="1.0" encoding="utf-8"?>
<sst xmlns="http://schemas.openxmlformats.org/spreadsheetml/2006/main" count="3484" uniqueCount="1390">
  <si>
    <r>
      <rPr>
        <sz val="11"/>
        <color rgb="FF000000"/>
        <rFont val="DM Sans"/>
      </rPr>
      <t xml:space="preserve">Solamente puede completarse información en las celdas en color amarillo. No se permite desbloquear o modificar la planilla; </t>
    </r>
    <r>
      <rPr>
        <sz val="11"/>
        <color rgb="FF000000"/>
        <rFont val="DM Sans"/>
      </rPr>
      <t>en tal caso se solicitará que la misma se vuelva a presentar.</t>
    </r>
  </si>
  <si>
    <r>
      <rPr>
        <sz val="11"/>
        <color rgb="FF000000"/>
        <rFont val="DM Sans"/>
      </rPr>
      <t xml:space="preserve">En la columna ELEGIBLE debe seleccionarse la opción </t>
    </r>
    <r>
      <rPr>
        <b/>
        <sz val="11"/>
        <color rgb="FF000000"/>
        <rFont val="DM Sans"/>
      </rPr>
      <t>SI</t>
    </r>
    <r>
      <rPr>
        <sz val="11"/>
        <color rgb="FF000000"/>
        <rFont val="DM Sans"/>
      </rPr>
      <t xml:space="preserve"> si el gasto corresponde a actividades elegibles de acuerdo a las Bases de la convocatoria. Las celdas bloqueadas con </t>
    </r>
    <r>
      <rPr>
        <b/>
        <sz val="11"/>
        <color rgb="FF000000"/>
        <rFont val="DM Sans"/>
      </rPr>
      <t>NO</t>
    </r>
    <r>
      <rPr>
        <sz val="11"/>
        <color rgb="FF000000"/>
        <rFont val="DM Sans"/>
      </rPr>
      <t xml:space="preserve"> no son elegibles para este programa. Recuerde que los gastos no elegibles no forman parte del presupuesto del proyecto objeto de reembolso.</t>
    </r>
  </si>
  <si>
    <r>
      <rPr>
        <sz val="11"/>
        <color rgb="FF000000"/>
        <rFont val="DM Sans"/>
      </rPr>
      <t xml:space="preserve">Complete la </t>
    </r>
    <r>
      <rPr>
        <b/>
        <sz val="11"/>
        <color rgb="FF000000"/>
        <rFont val="DM Sans"/>
      </rPr>
      <t>Cantidad</t>
    </r>
    <r>
      <rPr>
        <sz val="11"/>
        <color rgb="FF000000"/>
        <rFont val="DM Sans"/>
      </rPr>
      <t xml:space="preserve">, </t>
    </r>
    <r>
      <rPr>
        <b/>
        <sz val="11"/>
        <color rgb="FF000000"/>
        <rFont val="DM Sans"/>
      </rPr>
      <t>Unidad</t>
    </r>
    <r>
      <rPr>
        <sz val="11"/>
        <color rgb="FF000000"/>
        <rFont val="DM Sans"/>
      </rPr>
      <t xml:space="preserve"> (Gobal, Unidad, Dia, etc, según corresponda ) el </t>
    </r>
    <r>
      <rPr>
        <b/>
        <sz val="11"/>
        <color rgb="FF000000"/>
        <rFont val="DM Sans"/>
      </rPr>
      <t>importe en dólares americanos USD</t>
    </r>
    <r>
      <rPr>
        <sz val="11"/>
        <color rgb="FF000000"/>
        <rFont val="DM Sans"/>
      </rPr>
      <t xml:space="preserve"> del bien o servicio indicado en cada fila. El costo es el producto entre la Cantidad y el Importe unitario. Realice las aclaraciones necesarias en la casilla </t>
    </r>
    <r>
      <rPr>
        <b/>
        <sz val="11"/>
        <color rgb="FF000000"/>
        <rFont val="DM Sans"/>
      </rPr>
      <t>Descripción</t>
    </r>
    <r>
      <rPr>
        <sz val="11"/>
        <color rgb="FF000000"/>
        <rFont val="DM Sans"/>
      </rPr>
      <t xml:space="preserve"> al final de cada fila completada. </t>
    </r>
  </si>
  <si>
    <t>La hoja "Carátula" resume la información completada en la pestaña "Desglose" incluyendo la pestaña de "Animación", y no requiere información adicional, a excepción de los imprevistos los cuales no sumarán al Total Elegible</t>
  </si>
  <si>
    <t>Las columnas de Control de Ejecución no deben completarse en la postulación, sino una vez se hayan ejecutado las actividades y debe presentarse junto con la rendición final de gastos.</t>
  </si>
  <si>
    <t>PLANILLA DE PRESUPUESTO</t>
  </si>
  <si>
    <t>GASTOS PROYECTOS EXCLUSIVAMENTE DE FORMATO ANIMACIÓN / PRESUPUESTO DE POSTULACIÓN</t>
  </si>
  <si>
    <t>CONSIDERACIONES :</t>
  </si>
  <si>
    <t xml:space="preserve">Por favor, complete la información en las celdas amarillas. </t>
  </si>
  <si>
    <t>Véase la pestaña "Tutorial"</t>
  </si>
  <si>
    <t>Por favor, complete la información en las celdas amarillas.</t>
  </si>
  <si>
    <t>Las celdas de color amarillo son las únicas que se encuentran desbloqueadas a efectos de ingresar información y/o montos correspondientes al proyecto postulado.</t>
  </si>
  <si>
    <t>Control de ejecución</t>
  </si>
  <si>
    <t xml:space="preserve">Se sugiere descargar la planilla y trabajarla en formato excel ya que su uso on line o con otros programas puede automáticamente desbloquear celdas con fórmulas pudiendo éstas </t>
  </si>
  <si>
    <t>alterarse accidentalmente.</t>
  </si>
  <si>
    <t>NOMBRE DEL PROYECTO:</t>
  </si>
  <si>
    <t>Fecha:</t>
  </si>
  <si>
    <t>RUBRO</t>
  </si>
  <si>
    <t>NOMBRE DEL RUBRO</t>
  </si>
  <si>
    <t>ELEGIBLE</t>
  </si>
  <si>
    <t>CANTIDAD</t>
  </si>
  <si>
    <t>UNIDAD</t>
  </si>
  <si>
    <t>COSTO USD X UNIDAD</t>
  </si>
  <si>
    <t>TOTAL USD</t>
  </si>
  <si>
    <t>TOTAL ELEGIBLE USD</t>
  </si>
  <si>
    <t>DESCRIPCIÓN</t>
  </si>
  <si>
    <t>Tipo de Cambio $:</t>
  </si>
  <si>
    <t>EJECUTADO USD</t>
  </si>
  <si>
    <t xml:space="preserve"> El Ejecutado y la justificación no se completan en la postulación sino una vez se hayan ejecutado las actividades.</t>
  </si>
  <si>
    <t>DESVÍO USD</t>
  </si>
  <si>
    <t> DESVÍO % </t>
  </si>
  <si>
    <t>CONCEPTO</t>
  </si>
  <si>
    <t>JUSTIFICACIÓN DEL DESVÍO</t>
  </si>
  <si>
    <t xml:space="preserve"> TOTAL USD</t>
  </si>
  <si>
    <t>CONTROL</t>
  </si>
  <si>
    <t>SOBRE LA LÍNEA</t>
  </si>
  <si>
    <t>PRODUCCIÓN EJECUTIVA</t>
  </si>
  <si>
    <t>DESVÍO %</t>
  </si>
  <si>
    <t xml:space="preserve"> </t>
  </si>
  <si>
    <t>Productor Ejecutivo</t>
  </si>
  <si>
    <t>NO</t>
  </si>
  <si>
    <t>LIBRO - ARGUMENTO - GUION</t>
  </si>
  <si>
    <t>Asistente de Producción Ejecutiva</t>
  </si>
  <si>
    <t>1.1</t>
  </si>
  <si>
    <t>Idea Original / Derechos de Obra Adaptada</t>
  </si>
  <si>
    <t>Line Producer</t>
  </si>
  <si>
    <t>Asistente de Line Producer</t>
  </si>
  <si>
    <t>Otros</t>
  </si>
  <si>
    <t>RRHH DIRECCIÓN</t>
  </si>
  <si>
    <t>SUBTOTALES:</t>
  </si>
  <si>
    <t>RRHH PRODUCCIÓN EJECUTIVA</t>
  </si>
  <si>
    <t>GASTOS DE CASTING &amp; ELENCO</t>
  </si>
  <si>
    <t>Subtotal GASTOS SOBRE LA LINEA</t>
  </si>
  <si>
    <t>1.2</t>
  </si>
  <si>
    <t>Honorarios Guionista en Rodaje (ver tope en bases)</t>
  </si>
  <si>
    <t>1.3</t>
  </si>
  <si>
    <t>Copias de guion en preproduccion y rodaje</t>
  </si>
  <si>
    <t>CABEZAS DE EQUIPO</t>
  </si>
  <si>
    <t>1.4</t>
  </si>
  <si>
    <t>Story Board  en preproducción y rodaje</t>
  </si>
  <si>
    <t>Director de arte</t>
  </si>
  <si>
    <t>PRE PRODUCCIÓN &amp; PRODUCCIÓN</t>
  </si>
  <si>
    <t>1.5</t>
  </si>
  <si>
    <t>Traducciones en preproducción y rodaje</t>
  </si>
  <si>
    <t>RRHH ELENCO EXTRAS</t>
  </si>
  <si>
    <t>Investigación en preproducción y rodaje</t>
  </si>
  <si>
    <t>Diseñador</t>
  </si>
  <si>
    <t>RRHH EQUIPO TÉCNICO</t>
  </si>
  <si>
    <t>Asistente de Director de arte</t>
  </si>
  <si>
    <t>VESTUARIO</t>
  </si>
  <si>
    <t>Director</t>
  </si>
  <si>
    <t>Director de Línea</t>
  </si>
  <si>
    <t>MAQUILLAJE &amp; PELUQUERÍA</t>
  </si>
  <si>
    <t>Asistente Director de Línea</t>
  </si>
  <si>
    <t>UTILERÍA</t>
  </si>
  <si>
    <t>Otros, especificar</t>
  </si>
  <si>
    <t>Puede ingresar 1 global en cualquiera de las etapas y aclarar en la "Descripción" que corresponde a todo el proyecto</t>
  </si>
  <si>
    <t>DISEÑO DE SET, AMBIENTACIÍON Y ESCENOGRAFIA</t>
  </si>
  <si>
    <t>LOCACIONES</t>
  </si>
  <si>
    <t>DIRECCIÓN</t>
  </si>
  <si>
    <t>2.1</t>
  </si>
  <si>
    <t>ANIMALES</t>
  </si>
  <si>
    <t xml:space="preserve">EQUIPAMIENTO </t>
  </si>
  <si>
    <t>PRE PRODUCCIÓN ANIMACIÓN</t>
  </si>
  <si>
    <t>EFECTOS ESPECIALES EN RODAJE</t>
  </si>
  <si>
    <t>Rensponsable de Animatic</t>
  </si>
  <si>
    <t>2.1.1</t>
  </si>
  <si>
    <t>Pre Producción</t>
  </si>
  <si>
    <t>MOVILIDAD</t>
  </si>
  <si>
    <t>FUERZA MOTRIZ</t>
  </si>
  <si>
    <t>2.1.2</t>
  </si>
  <si>
    <t>Rodaje</t>
  </si>
  <si>
    <t>COMIDAS Y ALOJAMIENTO</t>
  </si>
  <si>
    <t>2.1.3</t>
  </si>
  <si>
    <t>Cierre</t>
  </si>
  <si>
    <t>2.2</t>
  </si>
  <si>
    <t>Asesor Técnico / Especializado</t>
  </si>
  <si>
    <t>SEGURIDAD</t>
  </si>
  <si>
    <t>2.2.1</t>
  </si>
  <si>
    <t>DATA &amp; MATERIAL VIRGEN</t>
  </si>
  <si>
    <t>Subtotal PRE PRODUCCIÓN &amp; PRODUCCIÓN</t>
  </si>
  <si>
    <t>2.2.2</t>
  </si>
  <si>
    <t>2.2.3</t>
  </si>
  <si>
    <t>2.3</t>
  </si>
  <si>
    <t>Entrenador de Diálogo y/o actuación</t>
  </si>
  <si>
    <t>GASTOS DE POST PRODUCCIÓN</t>
  </si>
  <si>
    <t>2.3.1</t>
  </si>
  <si>
    <t>DATA &amp; MATERIAL DE ARCHIVO</t>
  </si>
  <si>
    <t>2.3.2</t>
  </si>
  <si>
    <t>2.3.3</t>
  </si>
  <si>
    <t>2.4</t>
  </si>
  <si>
    <t>EDICIÓN : RRHH</t>
  </si>
  <si>
    <t>2.4.1</t>
  </si>
  <si>
    <t>EDICIÓN :  SERVICIOS Y PROCESOS</t>
  </si>
  <si>
    <t>2.4.2</t>
  </si>
  <si>
    <t xml:space="preserve">EDICIÓN : EQUIPAMIENTO </t>
  </si>
  <si>
    <t>2.4.3</t>
  </si>
  <si>
    <t>POST PRODUCCIÓN DE IMAGEN : RRHH</t>
  </si>
  <si>
    <t>POST PRODUCCIÓN DE IMAGEN : SERVICIOS Y PROCESOS</t>
  </si>
  <si>
    <t>POST PRODUCCIÓN DE IMAGEN : EQUIPAMIENTO</t>
  </si>
  <si>
    <t>3.1</t>
  </si>
  <si>
    <t>POST PRODUCCIÓN DE SONIDO : RRHH</t>
  </si>
  <si>
    <t>3.1.1</t>
  </si>
  <si>
    <t>POST PRODUCCIÓN DE SONIDO : SERVICIOS Y PROCESOS</t>
  </si>
  <si>
    <t>3.1.2</t>
  </si>
  <si>
    <t>POST PRODUCCIÓN DE SONIDO : MÚSICA RRHH</t>
  </si>
  <si>
    <t>3.1.3</t>
  </si>
  <si>
    <t>3.2</t>
  </si>
  <si>
    <t>EFECTOS VISUALES: RRHH</t>
  </si>
  <si>
    <t>3.2.1</t>
  </si>
  <si>
    <t>EFECTOS VISUALES: EQUIPAMIENTO</t>
  </si>
  <si>
    <t>3.2.2</t>
  </si>
  <si>
    <t>3.2.3</t>
  </si>
  <si>
    <t>MISCELANEOS</t>
  </si>
  <si>
    <t>Responsable Diseño de personajes</t>
  </si>
  <si>
    <t>3.3</t>
  </si>
  <si>
    <t>Responsable Diseño de set, vestuario, estructuras, rigging</t>
  </si>
  <si>
    <t>3.3.1</t>
  </si>
  <si>
    <t>Storyboard</t>
  </si>
  <si>
    <t>Subtotal GASTOS DE POST PRODUCCIÓN</t>
  </si>
  <si>
    <t>otros, especificar</t>
  </si>
  <si>
    <t>3.3.2</t>
  </si>
  <si>
    <t>3.3.3</t>
  </si>
  <si>
    <t>3.4</t>
  </si>
  <si>
    <t>3.4.1</t>
  </si>
  <si>
    <t xml:space="preserve">GASTOS DE ANIMACIÓN </t>
  </si>
  <si>
    <t>3.4.2</t>
  </si>
  <si>
    <t>STOP MOTION DISEÑO DE SET &amp; ESCENOGRAFÍA</t>
  </si>
  <si>
    <t>3.4.3</t>
  </si>
  <si>
    <t>Investigación, Bocetos, renders</t>
  </si>
  <si>
    <t>SUBTOTALES</t>
  </si>
  <si>
    <t>RRHH CABEZAS DE EQUIPO</t>
  </si>
  <si>
    <t>Compras - consumibles</t>
  </si>
  <si>
    <t>RRHH PRE PRODUCCIÓN ANIMACIÓN</t>
  </si>
  <si>
    <t>Alquileres</t>
  </si>
  <si>
    <t>4.1</t>
  </si>
  <si>
    <t>Director de Casting</t>
  </si>
  <si>
    <t>Taxis, Uber, etc.</t>
  </si>
  <si>
    <t>Alquiler de máquinas y herramientas</t>
  </si>
  <si>
    <t>ANIMACIÓN EQUIPAMIENTO</t>
  </si>
  <si>
    <t>4.1.1</t>
  </si>
  <si>
    <t>Alquiler de depósitos</t>
  </si>
  <si>
    <t>RRHH ANIMACIÓN EQUIPO PRODUCCIÓN</t>
  </si>
  <si>
    <t>Alquiler de talleres</t>
  </si>
  <si>
    <t>Faltantes &amp; roturas</t>
  </si>
  <si>
    <t>4.1.2</t>
  </si>
  <si>
    <t>RRHH ANIMACIÓN PRODUCCIÓN</t>
  </si>
  <si>
    <t>4.1.3</t>
  </si>
  <si>
    <t>Horas extras</t>
  </si>
  <si>
    <t>4.1.4</t>
  </si>
  <si>
    <t>Nocturnidad</t>
  </si>
  <si>
    <t>RRHH EQUIPO POST ANIMACIÓN</t>
  </si>
  <si>
    <t>4.2</t>
  </si>
  <si>
    <t>Asistente de Casting</t>
  </si>
  <si>
    <t>ANIMACIÓN POST PRODUCCIÓN</t>
  </si>
  <si>
    <t>4.2.1</t>
  </si>
  <si>
    <t>ANIMACIÓN POST PRODUCCIÓN DE SONIDO</t>
  </si>
  <si>
    <t xml:space="preserve">Alquiler de equipo </t>
  </si>
  <si>
    <t>RRHH ANIMACIÓN POST PRODUCCIÓN MÚSICA</t>
  </si>
  <si>
    <t>4.2.2</t>
  </si>
  <si>
    <t>4.2.3</t>
  </si>
  <si>
    <t>ANIMACIÓN DIGITAL - CONECTIVIDAD</t>
  </si>
  <si>
    <t>4.2.4</t>
  </si>
  <si>
    <t>Alquiler Isla de edición</t>
  </si>
  <si>
    <t>4.3</t>
  </si>
  <si>
    <t>Asistente de elenco</t>
  </si>
  <si>
    <t>Alquiler equipo data management on set</t>
  </si>
  <si>
    <t>ANIMACIÓN MISCELÁNEOS</t>
  </si>
  <si>
    <t>Alquiler equipo de sonido</t>
  </si>
  <si>
    <t>4.3.1</t>
  </si>
  <si>
    <t>Consumos</t>
  </si>
  <si>
    <t>Perdidas y Roturas</t>
  </si>
  <si>
    <t>Subtotal GASTOS DE ANIMACIÓN</t>
  </si>
  <si>
    <t>4.3.2</t>
  </si>
  <si>
    <t>4.3.3</t>
  </si>
  <si>
    <t>SUSTENTABILIDAD</t>
  </si>
  <si>
    <t>4.3.4</t>
  </si>
  <si>
    <t>4.4</t>
  </si>
  <si>
    <t>Elenco</t>
  </si>
  <si>
    <t>ANIMACIÓN EQUIPO PRODUCCIÓN</t>
  </si>
  <si>
    <t>Asistente de arte</t>
  </si>
  <si>
    <t xml:space="preserve">RRHH </t>
  </si>
  <si>
    <t>SERVICIOS/PROCESOS/OTROS</t>
  </si>
  <si>
    <t>Asistentes de animación</t>
  </si>
  <si>
    <t>Ilustradores</t>
  </si>
  <si>
    <t>Animation Rough</t>
  </si>
  <si>
    <t>Subtotal GASTOS GENERALES</t>
  </si>
  <si>
    <t>Realizador de personajes (3D, Modelado , construcción)</t>
  </si>
  <si>
    <t>ACCESIBILIDAD</t>
  </si>
  <si>
    <t>RRHH</t>
  </si>
  <si>
    <t>4.4.1</t>
  </si>
  <si>
    <t>ANIMACIÓN PRODUCCIÓN</t>
  </si>
  <si>
    <t>Protagónicos</t>
  </si>
  <si>
    <t>Responsable Construcción de set (stop motion)</t>
  </si>
  <si>
    <t xml:space="preserve">Responsable layout escenarios </t>
  </si>
  <si>
    <t>4.4.2</t>
  </si>
  <si>
    <t>Co protagónicos</t>
  </si>
  <si>
    <t>GASTOS GENERALES</t>
  </si>
  <si>
    <t>Responsable de Layout posing</t>
  </si>
  <si>
    <t>Responsable de CGI</t>
  </si>
  <si>
    <t>4.4.3</t>
  </si>
  <si>
    <t>Reparto</t>
  </si>
  <si>
    <t>ADMINISTRACIÓN, LEGALES &amp; CONTABLES</t>
  </si>
  <si>
    <t>Responsable de Rigging</t>
  </si>
  <si>
    <t>SEGUROS</t>
  </si>
  <si>
    <t>Responsable de Texturizado</t>
  </si>
  <si>
    <t>4.4.4</t>
  </si>
  <si>
    <t>Complementarios</t>
  </si>
  <si>
    <t>Transfers</t>
  </si>
  <si>
    <t>4.4.5</t>
  </si>
  <si>
    <t>Figurantes Señalados</t>
  </si>
  <si>
    <t>Software actualización</t>
  </si>
  <si>
    <t>Conversiones</t>
  </si>
  <si>
    <t>SUB TOTALES</t>
  </si>
  <si>
    <t>Ensayos / Pruebas de vestuario, maquillaje y pelo</t>
  </si>
  <si>
    <t>IMPREVISTOS</t>
  </si>
  <si>
    <t>Coach elenco</t>
  </si>
  <si>
    <t>Coreógrafo</t>
  </si>
  <si>
    <t>EQUIPO POST ANIMACIÓN</t>
  </si>
  <si>
    <t>Director de Post</t>
  </si>
  <si>
    <t>Gastos de casting</t>
  </si>
  <si>
    <t>Gastos asociados a celebridades</t>
  </si>
  <si>
    <t>Compositor de imagen</t>
  </si>
  <si>
    <t>Asistente de post producción (compositor de imagen)</t>
  </si>
  <si>
    <t>Cargas Sociales y/o Impositivas</t>
  </si>
  <si>
    <t xml:space="preserve">Productor de estudio </t>
  </si>
  <si>
    <t>FECHA</t>
  </si>
  <si>
    <t xml:space="preserve">Director de animación </t>
  </si>
  <si>
    <t>VALOR DE LA UNIDAD INDEXADA</t>
  </si>
  <si>
    <t>Director de stop motion</t>
  </si>
  <si>
    <t>impute en la celda naranja la fecha del último día hábil del mes anterior a la fecha de postulación</t>
  </si>
  <si>
    <t>Supervisor de efectos</t>
  </si>
  <si>
    <r>
      <rPr>
        <i/>
        <sz val="11"/>
        <color rgb="FFFF0000"/>
        <rFont val="DM Sans"/>
      </rPr>
      <t xml:space="preserve">impute en la celda verde el valor de la UI (unidad indexada) correspondiente a dicha fecha. Puede consultar el valor </t>
    </r>
    <r>
      <rPr>
        <b/>
        <i/>
        <u/>
        <sz val="11"/>
        <color rgb="FF1155CC"/>
        <rFont val="DM Sans"/>
      </rPr>
      <t>aquí</t>
    </r>
    <r>
      <rPr>
        <i/>
        <sz val="11"/>
        <color rgb="FFFF0000"/>
        <rFont val="DM Sans"/>
      </rPr>
      <t xml:space="preserve">. </t>
    </r>
  </si>
  <si>
    <t>Coordinador de post producción</t>
  </si>
  <si>
    <t>Animador de Post producción</t>
  </si>
  <si>
    <t xml:space="preserve">Post producctor de arte </t>
  </si>
  <si>
    <t>Editor</t>
  </si>
  <si>
    <t>As Editor</t>
  </si>
  <si>
    <t>Total presupuesto elegible</t>
  </si>
  <si>
    <t>Editor de Música</t>
  </si>
  <si>
    <t>Honorarios Prod. Ej</t>
  </si>
  <si>
    <t>Contador de Postproducción</t>
  </si>
  <si>
    <t>Mensajero</t>
  </si>
  <si>
    <t>Proceso de animación (especificar cuál)</t>
  </si>
  <si>
    <t>Recuerde que los honorarios en el rubro Prod. Ej. no podrán superar el 5% del monto total elegible.</t>
  </si>
  <si>
    <t>PRODUCCIÓN Y PRE PRODUCCIÓN</t>
  </si>
  <si>
    <t>Corrección de color</t>
  </si>
  <si>
    <t>ELENCO EXTRAS</t>
  </si>
  <si>
    <t>Conformado</t>
  </si>
  <si>
    <t>Stock de Imágenes</t>
  </si>
  <si>
    <t>Data Backup</t>
  </si>
  <si>
    <t>Digital Video Elements</t>
  </si>
  <si>
    <t>Deliveries</t>
  </si>
  <si>
    <t>5.1</t>
  </si>
  <si>
    <t>Stand-ins</t>
  </si>
  <si>
    <t>Titulos</t>
  </si>
  <si>
    <t>Efectos visuales</t>
  </si>
  <si>
    <t>5.2</t>
  </si>
  <si>
    <t>Extras</t>
  </si>
  <si>
    <t>Paquete post producción de sonido</t>
  </si>
  <si>
    <t>5.3</t>
  </si>
  <si>
    <t>Doblaje ADR Estudios y operarios</t>
  </si>
  <si>
    <t>Extras calificados</t>
  </si>
  <si>
    <t>FX Sonido Foley</t>
  </si>
  <si>
    <t>Licencias</t>
  </si>
  <si>
    <t>5.4</t>
  </si>
  <si>
    <t>Bailarines</t>
  </si>
  <si>
    <t>Estudio de grabación y equipamiento</t>
  </si>
  <si>
    <t xml:space="preserve">Otros, especificar </t>
  </si>
  <si>
    <t>5.5</t>
  </si>
  <si>
    <t>Dobles de riesgo</t>
  </si>
  <si>
    <t>5.6</t>
  </si>
  <si>
    <t>ANIMACIÓN POST PRODUCCIÓN MÚSICA</t>
  </si>
  <si>
    <t>Supervisor de Música</t>
  </si>
  <si>
    <t>Compositor</t>
  </si>
  <si>
    <t>Músicos</t>
  </si>
  <si>
    <t>Cantantes</t>
  </si>
  <si>
    <t>Letristas</t>
  </si>
  <si>
    <t>Derechos de Música uruguaya</t>
  </si>
  <si>
    <t>Otras autorizaciones &amp; licencias</t>
  </si>
  <si>
    <t>Adquisición de derechos de obras preexistentes</t>
  </si>
  <si>
    <t>Estudio de grabación y operarios</t>
  </si>
  <si>
    <t>SI</t>
  </si>
  <si>
    <t>Compra de tarjetas extra para On-Set</t>
  </si>
  <si>
    <t xml:space="preserve">Compra de Discos Duros </t>
  </si>
  <si>
    <t>Completar el monto del laudo estándar acordado con Gremiocine, en la celda naranja de cada rol en  la columna titulada "Laudo por día rodaje"</t>
  </si>
  <si>
    <t>Conexión a Internet para transferencia y Back Up de archivos</t>
  </si>
  <si>
    <t>Servicios de Data Managment y Data Center para almacenamiento</t>
  </si>
  <si>
    <t>Gastos de envío</t>
  </si>
  <si>
    <t>EQUIPO TÉCNICO</t>
  </si>
  <si>
    <t>GL/DIAS/HORAS</t>
  </si>
  <si>
    <t>LAUDO por día rodaje</t>
  </si>
  <si>
    <t>6.1</t>
  </si>
  <si>
    <t>1er Asistente de Dirección</t>
  </si>
  <si>
    <t>Transporte</t>
  </si>
  <si>
    <t>Taxis, Uber, etc</t>
  </si>
  <si>
    <t>Comidas</t>
  </si>
  <si>
    <t>Envíos</t>
  </si>
  <si>
    <t xml:space="preserve">Compras </t>
  </si>
  <si>
    <t>6.1.1</t>
  </si>
  <si>
    <t>6.1.2</t>
  </si>
  <si>
    <t>dias</t>
  </si>
  <si>
    <t xml:space="preserve">TOTAL ELEGIBLE USD </t>
  </si>
  <si>
    <t>6.1.3</t>
  </si>
  <si>
    <t>DESVÍO % </t>
  </si>
  <si>
    <t>6.1.4</t>
  </si>
  <si>
    <t>horas</t>
  </si>
  <si>
    <t>6.1.5</t>
  </si>
  <si>
    <t>6.1.6</t>
  </si>
  <si>
    <t>Horas extras nocturnas</t>
  </si>
  <si>
    <t>6.2</t>
  </si>
  <si>
    <t>Planner</t>
  </si>
  <si>
    <t>6.2.1</t>
  </si>
  <si>
    <t>6.2.2</t>
  </si>
  <si>
    <t>6.2.3</t>
  </si>
  <si>
    <t>6.2.4</t>
  </si>
  <si>
    <t>6.2.5</t>
  </si>
  <si>
    <t>6.2.6</t>
  </si>
  <si>
    <t>6.3</t>
  </si>
  <si>
    <t>2o Asistente de Dirección</t>
  </si>
  <si>
    <t>6.3.1</t>
  </si>
  <si>
    <t>6.3.2</t>
  </si>
  <si>
    <t>6.3.3</t>
  </si>
  <si>
    <t>6.3.4</t>
  </si>
  <si>
    <t>6.3.5</t>
  </si>
  <si>
    <t>6.3.6</t>
  </si>
  <si>
    <t>6.4</t>
  </si>
  <si>
    <t>3er Asistente de Dirección</t>
  </si>
  <si>
    <t>6.4.1</t>
  </si>
  <si>
    <t>6.4.2</t>
  </si>
  <si>
    <t>6.4.3</t>
  </si>
  <si>
    <t>6.4.4</t>
  </si>
  <si>
    <t>6.4.5</t>
  </si>
  <si>
    <t>6.4.6</t>
  </si>
  <si>
    <t>6.5</t>
  </si>
  <si>
    <t>Coordinador de extras</t>
  </si>
  <si>
    <t>6.5.1</t>
  </si>
  <si>
    <t>6.5.2</t>
  </si>
  <si>
    <t>6.5.3</t>
  </si>
  <si>
    <t>6.5.4</t>
  </si>
  <si>
    <t>6.5.5</t>
  </si>
  <si>
    <t>6.5.6</t>
  </si>
  <si>
    <t>6.6</t>
  </si>
  <si>
    <t>Runner Dirección</t>
  </si>
  <si>
    <t>6.6.1</t>
  </si>
  <si>
    <t>6.6.2</t>
  </si>
  <si>
    <t>6.6.3</t>
  </si>
  <si>
    <t>6.6.4</t>
  </si>
  <si>
    <t>6.6.5</t>
  </si>
  <si>
    <t>6.6.6</t>
  </si>
  <si>
    <t>6.7</t>
  </si>
  <si>
    <t>Continuista</t>
  </si>
  <si>
    <t>6.7.1</t>
  </si>
  <si>
    <t>6.7.2</t>
  </si>
  <si>
    <t>6.7.3</t>
  </si>
  <si>
    <t>6.7.4</t>
  </si>
  <si>
    <t>6.7.5</t>
  </si>
  <si>
    <t>6.7.6</t>
  </si>
  <si>
    <t>6.8</t>
  </si>
  <si>
    <t>Asistente de Continuista</t>
  </si>
  <si>
    <t>6.8.1</t>
  </si>
  <si>
    <t>6.8.2</t>
  </si>
  <si>
    <t>6.8.3</t>
  </si>
  <si>
    <t>6.8.4</t>
  </si>
  <si>
    <t>6.8.5</t>
  </si>
  <si>
    <t>6.8.6</t>
  </si>
  <si>
    <t>Horas extras nocturna</t>
  </si>
  <si>
    <t>6.9</t>
  </si>
  <si>
    <t>Director de Producción</t>
  </si>
  <si>
    <t>6.9.1</t>
  </si>
  <si>
    <t>6.9.2</t>
  </si>
  <si>
    <t>6.9.3</t>
  </si>
  <si>
    <t>6.9.4</t>
  </si>
  <si>
    <t>6.9.5</t>
  </si>
  <si>
    <t>6.9.6</t>
  </si>
  <si>
    <t>6.10</t>
  </si>
  <si>
    <t>Jefe de Producción</t>
  </si>
  <si>
    <t>6.10.1</t>
  </si>
  <si>
    <t>6.10.2</t>
  </si>
  <si>
    <t>6.10.3</t>
  </si>
  <si>
    <t>6.10.4</t>
  </si>
  <si>
    <t>6.10.5</t>
  </si>
  <si>
    <t>6.10.6</t>
  </si>
  <si>
    <t>6.11</t>
  </si>
  <si>
    <t>Asistente de Producción 1</t>
  </si>
  <si>
    <t>6.11.1</t>
  </si>
  <si>
    <t>6.11.2</t>
  </si>
  <si>
    <t>6.11.3</t>
  </si>
  <si>
    <t>6.11.4</t>
  </si>
  <si>
    <t>6.11.5</t>
  </si>
  <si>
    <t>6.11.6</t>
  </si>
  <si>
    <t>6.12</t>
  </si>
  <si>
    <t>Asistente de Producción 2</t>
  </si>
  <si>
    <t>6.12.1</t>
  </si>
  <si>
    <t>6.12.2</t>
  </si>
  <si>
    <t>6.12.3</t>
  </si>
  <si>
    <t>6.12.4</t>
  </si>
  <si>
    <t>6.12.5</t>
  </si>
  <si>
    <t>6.12.6</t>
  </si>
  <si>
    <t>6.13</t>
  </si>
  <si>
    <t>Asistente de Producción 3</t>
  </si>
  <si>
    <t>6.13.1</t>
  </si>
  <si>
    <t>6.13.2</t>
  </si>
  <si>
    <t>6.13.3</t>
  </si>
  <si>
    <t>6.13.4</t>
  </si>
  <si>
    <t>6.13.5</t>
  </si>
  <si>
    <t>6.13.6</t>
  </si>
  <si>
    <t>6.14</t>
  </si>
  <si>
    <t>Runner Producción</t>
  </si>
  <si>
    <t>6.14.1</t>
  </si>
  <si>
    <t>6.14.2</t>
  </si>
  <si>
    <t>6.14.3</t>
  </si>
  <si>
    <t>6.14.4</t>
  </si>
  <si>
    <t>6.14.5</t>
  </si>
  <si>
    <t>6.14.6</t>
  </si>
  <si>
    <t>6.15</t>
  </si>
  <si>
    <t>Productor de Set</t>
  </si>
  <si>
    <t>6.15.1</t>
  </si>
  <si>
    <t>6.16</t>
  </si>
  <si>
    <t>Asistente de Productor de Set</t>
  </si>
  <si>
    <t>6.16.1</t>
  </si>
  <si>
    <t>6.16.2</t>
  </si>
  <si>
    <t>6.16.3</t>
  </si>
  <si>
    <t>6.16.4</t>
  </si>
  <si>
    <t>6.16.5</t>
  </si>
  <si>
    <t>6.16.6</t>
  </si>
  <si>
    <t>6.17</t>
  </si>
  <si>
    <t>Productor técnico</t>
  </si>
  <si>
    <t>6.17.1</t>
  </si>
  <si>
    <t>6.17.2</t>
  </si>
  <si>
    <t>6.17.3</t>
  </si>
  <si>
    <t>6.17.4</t>
  </si>
  <si>
    <t>6.17.5</t>
  </si>
  <si>
    <t>6.17.6</t>
  </si>
  <si>
    <t>6.18</t>
  </si>
  <si>
    <t>Coordinador de Producción</t>
  </si>
  <si>
    <t>6.18.1</t>
  </si>
  <si>
    <t>6.18.2</t>
  </si>
  <si>
    <t>6.18.3</t>
  </si>
  <si>
    <t>6.18.4</t>
  </si>
  <si>
    <t>6.18.5</t>
  </si>
  <si>
    <t>6.18.6</t>
  </si>
  <si>
    <t>6.19</t>
  </si>
  <si>
    <t>Asistente de Coordinación de Producción</t>
  </si>
  <si>
    <t>6.19.1</t>
  </si>
  <si>
    <t>6.19.2</t>
  </si>
  <si>
    <t>6.19.3</t>
  </si>
  <si>
    <t>6.19.4</t>
  </si>
  <si>
    <t>6.19.5</t>
  </si>
  <si>
    <t>6.19.6</t>
  </si>
  <si>
    <t>6.20</t>
  </si>
  <si>
    <t>Productor de frente</t>
  </si>
  <si>
    <t>6.20.1</t>
  </si>
  <si>
    <t>6.20.2</t>
  </si>
  <si>
    <t>6.20.3</t>
  </si>
  <si>
    <t>6.20.4</t>
  </si>
  <si>
    <t>6.20.5</t>
  </si>
  <si>
    <t>6.20.6</t>
  </si>
  <si>
    <t>6.21</t>
  </si>
  <si>
    <t>Secretaria de Producción</t>
  </si>
  <si>
    <t>6.21.1</t>
  </si>
  <si>
    <t>6.21.2</t>
  </si>
  <si>
    <t>6.21.3</t>
  </si>
  <si>
    <t>6.21.4</t>
  </si>
  <si>
    <t>6.21.5</t>
  </si>
  <si>
    <t>6.21.6</t>
  </si>
  <si>
    <t>6.22</t>
  </si>
  <si>
    <t>Contable de Producción</t>
  </si>
  <si>
    <t>6.22.1</t>
  </si>
  <si>
    <t>6.22.2</t>
  </si>
  <si>
    <t>6.22.3</t>
  </si>
  <si>
    <t>6.22.4</t>
  </si>
  <si>
    <t>6.22.5</t>
  </si>
  <si>
    <t>6.22.6</t>
  </si>
  <si>
    <t>6.23</t>
  </si>
  <si>
    <t>Asistente Contable de Producción</t>
  </si>
  <si>
    <t>6.23.1</t>
  </si>
  <si>
    <t>6.24</t>
  </si>
  <si>
    <t>Responsable de Pagos</t>
  </si>
  <si>
    <t>6.24.1</t>
  </si>
  <si>
    <t>6.24.2</t>
  </si>
  <si>
    <t>6.24.3</t>
  </si>
  <si>
    <t>6.24.4</t>
  </si>
  <si>
    <t>6.24.5</t>
  </si>
  <si>
    <t>6.24.6</t>
  </si>
  <si>
    <t>6.25</t>
  </si>
  <si>
    <t>Productor de Locaciones</t>
  </si>
  <si>
    <t>6.25.1</t>
  </si>
  <si>
    <t>6.25.2</t>
  </si>
  <si>
    <t>6.25.3</t>
  </si>
  <si>
    <t>6.25.4</t>
  </si>
  <si>
    <t>6.25.5</t>
  </si>
  <si>
    <t>6.25.6</t>
  </si>
  <si>
    <t>6.26</t>
  </si>
  <si>
    <t>Asistente de Locaciones 1</t>
  </si>
  <si>
    <t>6.26.1</t>
  </si>
  <si>
    <t>6.26.2</t>
  </si>
  <si>
    <t>6.26.3</t>
  </si>
  <si>
    <t>6.26.4</t>
  </si>
  <si>
    <t>6.26.5</t>
  </si>
  <si>
    <t>6.26.6</t>
  </si>
  <si>
    <t>6.27</t>
  </si>
  <si>
    <t>Asistente de Locaciones 2</t>
  </si>
  <si>
    <t>6.27.1</t>
  </si>
  <si>
    <t>6.27.2</t>
  </si>
  <si>
    <t>6.27.3</t>
  </si>
  <si>
    <t>6.27.4</t>
  </si>
  <si>
    <t>6.27.5</t>
  </si>
  <si>
    <t>6.27.6</t>
  </si>
  <si>
    <t>6.28</t>
  </si>
  <si>
    <t>Runner Locaciones</t>
  </si>
  <si>
    <t>6.28.1</t>
  </si>
  <si>
    <t>6.28.2</t>
  </si>
  <si>
    <t>6.28.3</t>
  </si>
  <si>
    <t>6.28.4</t>
  </si>
  <si>
    <t>6.28.5</t>
  </si>
  <si>
    <t>6.28.6</t>
  </si>
  <si>
    <t>6.29</t>
  </si>
  <si>
    <t>Diseñador de Producción</t>
  </si>
  <si>
    <t>6.29.1</t>
  </si>
  <si>
    <t>6.29.2</t>
  </si>
  <si>
    <t>6.29.3</t>
  </si>
  <si>
    <t>6.29.4</t>
  </si>
  <si>
    <t>6.29.5</t>
  </si>
  <si>
    <t>6.29.6</t>
  </si>
  <si>
    <t>6.30</t>
  </si>
  <si>
    <t>Asistente de diseñador de Producción</t>
  </si>
  <si>
    <t>6.30.1</t>
  </si>
  <si>
    <t>6.30.2</t>
  </si>
  <si>
    <t>6.30.3</t>
  </si>
  <si>
    <t>6.30.4</t>
  </si>
  <si>
    <t>6.30.5</t>
  </si>
  <si>
    <t>6.30.6</t>
  </si>
  <si>
    <t>6.31</t>
  </si>
  <si>
    <t>Director de Arte</t>
  </si>
  <si>
    <t>6.31.1</t>
  </si>
  <si>
    <t>6.31.2</t>
  </si>
  <si>
    <t>6.31.3</t>
  </si>
  <si>
    <t>6.31.4</t>
  </si>
  <si>
    <t>6.31.5</t>
  </si>
  <si>
    <t>6.31.6</t>
  </si>
  <si>
    <t>6.32</t>
  </si>
  <si>
    <t>Productor de Arte</t>
  </si>
  <si>
    <t>6.32.1</t>
  </si>
  <si>
    <t>6.32.2</t>
  </si>
  <si>
    <t>6.32.3</t>
  </si>
  <si>
    <t>6.32.4</t>
  </si>
  <si>
    <t>6.32.5</t>
  </si>
  <si>
    <t>6.32.6</t>
  </si>
  <si>
    <t>6.33</t>
  </si>
  <si>
    <t>Asistente de Productor de Arte</t>
  </si>
  <si>
    <t>6.33.1</t>
  </si>
  <si>
    <t>6.33.2</t>
  </si>
  <si>
    <t>6.33.3</t>
  </si>
  <si>
    <t>6.33.4</t>
  </si>
  <si>
    <t>6.33.5</t>
  </si>
  <si>
    <t>6.33.6</t>
  </si>
  <si>
    <t>6.34</t>
  </si>
  <si>
    <t>Escenógrafo</t>
  </si>
  <si>
    <t>6.34.1</t>
  </si>
  <si>
    <t>6.34.2</t>
  </si>
  <si>
    <t>6.34.3</t>
  </si>
  <si>
    <t>6.34.4</t>
  </si>
  <si>
    <t>6.34.5</t>
  </si>
  <si>
    <t>6.34.6</t>
  </si>
  <si>
    <t>6.35</t>
  </si>
  <si>
    <t>1er Asistente de Escenógrafo</t>
  </si>
  <si>
    <t>6.35.1</t>
  </si>
  <si>
    <t>6.35.2</t>
  </si>
  <si>
    <t>6.35.3</t>
  </si>
  <si>
    <t>6.35.4</t>
  </si>
  <si>
    <t>6.35.5</t>
  </si>
  <si>
    <t>6.35.6</t>
  </si>
  <si>
    <t>6.36</t>
  </si>
  <si>
    <t>2do Asistente de Escenógrafo</t>
  </si>
  <si>
    <t>6.36.1</t>
  </si>
  <si>
    <t>6.36.2</t>
  </si>
  <si>
    <t>6.36.3</t>
  </si>
  <si>
    <t>6.36.4</t>
  </si>
  <si>
    <t>6.36.5</t>
  </si>
  <si>
    <t>6.36.6</t>
  </si>
  <si>
    <t>6.37</t>
  </si>
  <si>
    <t>Ambientador</t>
  </si>
  <si>
    <t>6.37.1</t>
  </si>
  <si>
    <t>6.37.2</t>
  </si>
  <si>
    <t>6.37.3</t>
  </si>
  <si>
    <t>6.37.4</t>
  </si>
  <si>
    <t>6.37.5</t>
  </si>
  <si>
    <t>6.37.6</t>
  </si>
  <si>
    <t>6.38</t>
  </si>
  <si>
    <t>1er asistente de Ambientación</t>
  </si>
  <si>
    <t>6.38.1</t>
  </si>
  <si>
    <t>6.38.2</t>
  </si>
  <si>
    <t>6.38.3</t>
  </si>
  <si>
    <t>6.38.4</t>
  </si>
  <si>
    <t>6.38.5</t>
  </si>
  <si>
    <t>6.38.6</t>
  </si>
  <si>
    <t>6.39</t>
  </si>
  <si>
    <t>2do asistente de Ambientación</t>
  </si>
  <si>
    <t>6.39.1</t>
  </si>
  <si>
    <t>6.39.2</t>
  </si>
  <si>
    <t>6.39.3</t>
  </si>
  <si>
    <t>6.39.4</t>
  </si>
  <si>
    <t>6.39.5</t>
  </si>
  <si>
    <t>6.39.6</t>
  </si>
  <si>
    <t>6.40</t>
  </si>
  <si>
    <t>3er asistente de Ambientación</t>
  </si>
  <si>
    <t>6.40.1</t>
  </si>
  <si>
    <t>6.40.2</t>
  </si>
  <si>
    <t>6.40.3</t>
  </si>
  <si>
    <t>6.40.4</t>
  </si>
  <si>
    <t>6.40.5</t>
  </si>
  <si>
    <t>6.40.6</t>
  </si>
  <si>
    <t>6.41</t>
  </si>
  <si>
    <t>Asistente de Arte 1</t>
  </si>
  <si>
    <t>6.41.1</t>
  </si>
  <si>
    <t>6.41.2</t>
  </si>
  <si>
    <t>6.41.3</t>
  </si>
  <si>
    <t>6.41.4</t>
  </si>
  <si>
    <t>6.41.5</t>
  </si>
  <si>
    <t>6.41.6</t>
  </si>
  <si>
    <t>6.42</t>
  </si>
  <si>
    <t>Asistente de Arte 2</t>
  </si>
  <si>
    <t>6.42.1</t>
  </si>
  <si>
    <t>6.42.2</t>
  </si>
  <si>
    <t>6.42.3</t>
  </si>
  <si>
    <t>6.42.4</t>
  </si>
  <si>
    <t>6.42.5</t>
  </si>
  <si>
    <t>6.42.6</t>
  </si>
  <si>
    <t>6.43</t>
  </si>
  <si>
    <t>Asistente de Arte 3</t>
  </si>
  <si>
    <t>6.43.1</t>
  </si>
  <si>
    <t>6.43.2</t>
  </si>
  <si>
    <t>6.43.3</t>
  </si>
  <si>
    <t>6.43.4</t>
  </si>
  <si>
    <t>6.43.5</t>
  </si>
  <si>
    <t>6.43.6</t>
  </si>
  <si>
    <t>6.44</t>
  </si>
  <si>
    <t>Runner de Arte</t>
  </si>
  <si>
    <t>6.44.1</t>
  </si>
  <si>
    <t>6.44.2</t>
  </si>
  <si>
    <t>6.44.3</t>
  </si>
  <si>
    <t>6.44.4</t>
  </si>
  <si>
    <t>6.44.5</t>
  </si>
  <si>
    <t>6.44.6</t>
  </si>
  <si>
    <t>6.45</t>
  </si>
  <si>
    <t>Utilero de filmación</t>
  </si>
  <si>
    <t>6.45.1</t>
  </si>
  <si>
    <t>6.45.2</t>
  </si>
  <si>
    <t>6.45.3</t>
  </si>
  <si>
    <t>6.45.4</t>
  </si>
  <si>
    <t>6.45.5</t>
  </si>
  <si>
    <t>6.45.6</t>
  </si>
  <si>
    <t>6.46</t>
  </si>
  <si>
    <t>Propmaster</t>
  </si>
  <si>
    <t>6.46.1</t>
  </si>
  <si>
    <t>6.46.2</t>
  </si>
  <si>
    <t>6.46.3</t>
  </si>
  <si>
    <t>6.46.4</t>
  </si>
  <si>
    <t>6.46.5</t>
  </si>
  <si>
    <t>6.46.6</t>
  </si>
  <si>
    <t>6.47</t>
  </si>
  <si>
    <t>1er Asistente de Propmaster</t>
  </si>
  <si>
    <t>6.47.1</t>
  </si>
  <si>
    <t>6.47.2</t>
  </si>
  <si>
    <t>6.47.3</t>
  </si>
  <si>
    <t>6.47.4</t>
  </si>
  <si>
    <t>6.47.5</t>
  </si>
  <si>
    <t>6.47.6</t>
  </si>
  <si>
    <t>6.48</t>
  </si>
  <si>
    <t>2do Asistente de Propmaster</t>
  </si>
  <si>
    <t>6.48.1</t>
  </si>
  <si>
    <t>6.48.2</t>
  </si>
  <si>
    <t>6.48.3</t>
  </si>
  <si>
    <t>6.48.4</t>
  </si>
  <si>
    <t>6.48.5</t>
  </si>
  <si>
    <t>6.48.6</t>
  </si>
  <si>
    <t>6.49</t>
  </si>
  <si>
    <t>Utilero de Avanzada</t>
  </si>
  <si>
    <t>6.49.1</t>
  </si>
  <si>
    <t>6.49.2</t>
  </si>
  <si>
    <t>6.49.3</t>
  </si>
  <si>
    <t>6.49.4</t>
  </si>
  <si>
    <t>6.49.5</t>
  </si>
  <si>
    <t>6.49.6</t>
  </si>
  <si>
    <t>6.50</t>
  </si>
  <si>
    <t>Asistente Utilero de avanzada</t>
  </si>
  <si>
    <t>6.50.1</t>
  </si>
  <si>
    <t>6.50.2</t>
  </si>
  <si>
    <t>6.50.3</t>
  </si>
  <si>
    <t>6.50.4</t>
  </si>
  <si>
    <t>6.50.5</t>
  </si>
  <si>
    <t>6.50.6</t>
  </si>
  <si>
    <t>6.51</t>
  </si>
  <si>
    <t>Leadman Arte</t>
  </si>
  <si>
    <t>6.51.1</t>
  </si>
  <si>
    <t>6.51.2</t>
  </si>
  <si>
    <t>6.51.3</t>
  </si>
  <si>
    <t>6.51.4</t>
  </si>
  <si>
    <t>6.51.5</t>
  </si>
  <si>
    <t>6.51.6</t>
  </si>
  <si>
    <t>6.52</t>
  </si>
  <si>
    <t>Diseñador Gráfico</t>
  </si>
  <si>
    <t>6.52.1</t>
  </si>
  <si>
    <t>6.52.2</t>
  </si>
  <si>
    <t>6.52.3</t>
  </si>
  <si>
    <t>6.52.4</t>
  </si>
  <si>
    <t>6.52.5</t>
  </si>
  <si>
    <t>6.52.6</t>
  </si>
  <si>
    <t>6.53</t>
  </si>
  <si>
    <t>Asistente de Gráfica</t>
  </si>
  <si>
    <t>6.53.1</t>
  </si>
  <si>
    <t>6.53.2</t>
  </si>
  <si>
    <t>6.53.3</t>
  </si>
  <si>
    <t>6.53.4</t>
  </si>
  <si>
    <t>6.53.5</t>
  </si>
  <si>
    <t>6.53.6</t>
  </si>
  <si>
    <t>6.54</t>
  </si>
  <si>
    <t>Dirección de Caracterización</t>
  </si>
  <si>
    <t>6.54.1</t>
  </si>
  <si>
    <t>6.54.2</t>
  </si>
  <si>
    <t>6.54.3</t>
  </si>
  <si>
    <t>6.54.4</t>
  </si>
  <si>
    <t>6.54.5</t>
  </si>
  <si>
    <t>6.54.6</t>
  </si>
  <si>
    <t>6.55</t>
  </si>
  <si>
    <t>1er Asistente de Caracterización</t>
  </si>
  <si>
    <t>6.55.1</t>
  </si>
  <si>
    <t>6.55.2</t>
  </si>
  <si>
    <t>6.55.3</t>
  </si>
  <si>
    <t>6.55.4</t>
  </si>
  <si>
    <t>6.55.5</t>
  </si>
  <si>
    <t>6.55.6</t>
  </si>
  <si>
    <t>6.56</t>
  </si>
  <si>
    <t>Vestuarista</t>
  </si>
  <si>
    <t>6.56.1</t>
  </si>
  <si>
    <t>6.56.2</t>
  </si>
  <si>
    <t>6.56.3</t>
  </si>
  <si>
    <t>6.56.4</t>
  </si>
  <si>
    <t>6.56.5</t>
  </si>
  <si>
    <t>6.56.6</t>
  </si>
  <si>
    <t>6.57</t>
  </si>
  <si>
    <t>Productor de Vestuario</t>
  </si>
  <si>
    <t>6.57.1</t>
  </si>
  <si>
    <t>6.57.2</t>
  </si>
  <si>
    <t>6.57.3</t>
  </si>
  <si>
    <t>6.57.4</t>
  </si>
  <si>
    <t>6.57.5</t>
  </si>
  <si>
    <t>6.57.6</t>
  </si>
  <si>
    <t>6.58</t>
  </si>
  <si>
    <t>Coordinador de vestuario</t>
  </si>
  <si>
    <t>6.58.1</t>
  </si>
  <si>
    <t>6.58.2</t>
  </si>
  <si>
    <t>6.58.3</t>
  </si>
  <si>
    <t>6.58.4</t>
  </si>
  <si>
    <t>6.58.5</t>
  </si>
  <si>
    <t>6.58.6</t>
  </si>
  <si>
    <t>6.59</t>
  </si>
  <si>
    <t>Asistente de Vestuario 1</t>
  </si>
  <si>
    <t>6.59.1</t>
  </si>
  <si>
    <t>6.59.2</t>
  </si>
  <si>
    <t>6.59.3</t>
  </si>
  <si>
    <t>6.59.4</t>
  </si>
  <si>
    <t>6.59.5</t>
  </si>
  <si>
    <t>6.59.6</t>
  </si>
  <si>
    <t>6.60</t>
  </si>
  <si>
    <t>Asistente de Vestuario 2</t>
  </si>
  <si>
    <t>6.60.1</t>
  </si>
  <si>
    <t>6.60.2</t>
  </si>
  <si>
    <t>6.60.3</t>
  </si>
  <si>
    <t>6.60.4</t>
  </si>
  <si>
    <t>6.60.5</t>
  </si>
  <si>
    <t>6.60.6</t>
  </si>
  <si>
    <t>6.61</t>
  </si>
  <si>
    <t>Runner de Vestuario</t>
  </si>
  <si>
    <t>6.61.1</t>
  </si>
  <si>
    <t>6.61.2</t>
  </si>
  <si>
    <t>6.61.3</t>
  </si>
  <si>
    <t>6.61.4</t>
  </si>
  <si>
    <t>6.61.5</t>
  </si>
  <si>
    <t>6.61.6</t>
  </si>
  <si>
    <t>6.62</t>
  </si>
  <si>
    <t xml:space="preserve"> Modista - Encargada de taller </t>
  </si>
  <si>
    <t>6.62.1</t>
  </si>
  <si>
    <t>6.62.2</t>
  </si>
  <si>
    <t>6.62.3</t>
  </si>
  <si>
    <t>6.62.4</t>
  </si>
  <si>
    <t>6.62.5</t>
  </si>
  <si>
    <t>6.62.6</t>
  </si>
  <si>
    <t>6.63</t>
  </si>
  <si>
    <t xml:space="preserve"> Modista en set</t>
  </si>
  <si>
    <t>6.63.1</t>
  </si>
  <si>
    <t>6.63.2</t>
  </si>
  <si>
    <t>6.63.3</t>
  </si>
  <si>
    <t>6.63.4</t>
  </si>
  <si>
    <t>6.63.5</t>
  </si>
  <si>
    <t>6.63.6</t>
  </si>
  <si>
    <t>6.64</t>
  </si>
  <si>
    <t>Jefe de Maquillaje</t>
  </si>
  <si>
    <t>6.64.1</t>
  </si>
  <si>
    <t>6.64.2</t>
  </si>
  <si>
    <t>6.64.3</t>
  </si>
  <si>
    <t>6.64.4</t>
  </si>
  <si>
    <t>6.64.5</t>
  </si>
  <si>
    <t>6.64.6</t>
  </si>
  <si>
    <t>6.65</t>
  </si>
  <si>
    <t>Asistente de Maquillaje</t>
  </si>
  <si>
    <t>6.65.1</t>
  </si>
  <si>
    <t>6.65.2</t>
  </si>
  <si>
    <t>6.65.3</t>
  </si>
  <si>
    <t>6.65.4</t>
  </si>
  <si>
    <t>6.65.5</t>
  </si>
  <si>
    <t>6.65.6</t>
  </si>
  <si>
    <t>6.66</t>
  </si>
  <si>
    <t>Técnico FX Maquillaje</t>
  </si>
  <si>
    <t>6.66.1</t>
  </si>
  <si>
    <t>6.66.2</t>
  </si>
  <si>
    <t>6.66.3</t>
  </si>
  <si>
    <t>6.66.4</t>
  </si>
  <si>
    <t>6.66.5</t>
  </si>
  <si>
    <t>6.66.6</t>
  </si>
  <si>
    <t>6.67</t>
  </si>
  <si>
    <t>Asistente de Técnico FX Maquillaje</t>
  </si>
  <si>
    <t>6.67.1</t>
  </si>
  <si>
    <t>6.67.2</t>
  </si>
  <si>
    <t>6.67.3</t>
  </si>
  <si>
    <t>6.67.4</t>
  </si>
  <si>
    <t>6.67.5</t>
  </si>
  <si>
    <t>6.67.6</t>
  </si>
  <si>
    <t>6.68</t>
  </si>
  <si>
    <t>Jefe de Peluquería</t>
  </si>
  <si>
    <t>6.68.1</t>
  </si>
  <si>
    <t>6.68.2</t>
  </si>
  <si>
    <t>6.68.3</t>
  </si>
  <si>
    <t>6.68.4</t>
  </si>
  <si>
    <t>6.68.5</t>
  </si>
  <si>
    <t>6.68.6</t>
  </si>
  <si>
    <t>6.69</t>
  </si>
  <si>
    <t>Asistente de Peinador</t>
  </si>
  <si>
    <t>6.69.1</t>
  </si>
  <si>
    <t>6.69.2</t>
  </si>
  <si>
    <t>6.69.3</t>
  </si>
  <si>
    <t>6.69.4</t>
  </si>
  <si>
    <t>6.69.5</t>
  </si>
  <si>
    <t>6.69.6</t>
  </si>
  <si>
    <t>6.70</t>
  </si>
  <si>
    <t>Director de Fotografía</t>
  </si>
  <si>
    <t>6.70.1</t>
  </si>
  <si>
    <t>6.70.2</t>
  </si>
  <si>
    <t>6.70.3</t>
  </si>
  <si>
    <t>6.70.4</t>
  </si>
  <si>
    <t>6.70.5</t>
  </si>
  <si>
    <t>6.70.6</t>
  </si>
  <si>
    <t>6.71</t>
  </si>
  <si>
    <t>Operador de Cámara</t>
  </si>
  <si>
    <t>6.71.1</t>
  </si>
  <si>
    <t>6.71.2</t>
  </si>
  <si>
    <t>6.71.3</t>
  </si>
  <si>
    <t>6.71.4</t>
  </si>
  <si>
    <t>6.71.5</t>
  </si>
  <si>
    <t>6.71.6</t>
  </si>
  <si>
    <t>6.72</t>
  </si>
  <si>
    <t>1er Asistente de Cámara</t>
  </si>
  <si>
    <t>6.72.1</t>
  </si>
  <si>
    <t>6.72.2</t>
  </si>
  <si>
    <t>6.72.3</t>
  </si>
  <si>
    <t>6.72.4</t>
  </si>
  <si>
    <t>6.72.5</t>
  </si>
  <si>
    <t>6.72.6</t>
  </si>
  <si>
    <t>6.73</t>
  </si>
  <si>
    <t xml:space="preserve">2o Asistente de Cámara </t>
  </si>
  <si>
    <t>6.73.1</t>
  </si>
  <si>
    <t>6.73.2</t>
  </si>
  <si>
    <t>6.73.3</t>
  </si>
  <si>
    <t>6.73.4</t>
  </si>
  <si>
    <t>6.73.5</t>
  </si>
  <si>
    <t>6.73.6</t>
  </si>
  <si>
    <t>6.74</t>
  </si>
  <si>
    <t>DIT</t>
  </si>
  <si>
    <t>6.74.1</t>
  </si>
  <si>
    <t>6.74.2</t>
  </si>
  <si>
    <t>6.74.3</t>
  </si>
  <si>
    <t>6.74.4</t>
  </si>
  <si>
    <t>6.74.5</t>
  </si>
  <si>
    <t>6.74.6</t>
  </si>
  <si>
    <t>6.75</t>
  </si>
  <si>
    <t>Data Manager</t>
  </si>
  <si>
    <t>6.75.1</t>
  </si>
  <si>
    <t>6.75.2</t>
  </si>
  <si>
    <t>6.75.3</t>
  </si>
  <si>
    <t>6.75.4</t>
  </si>
  <si>
    <t>6.75.5</t>
  </si>
  <si>
    <t>6.75.6</t>
  </si>
  <si>
    <t>6.76</t>
  </si>
  <si>
    <t>Operador de Video</t>
  </si>
  <si>
    <t>6.76.1</t>
  </si>
  <si>
    <t>6.76.2</t>
  </si>
  <si>
    <t>6.76.3</t>
  </si>
  <si>
    <t>6.76.4</t>
  </si>
  <si>
    <t>6.76.5</t>
  </si>
  <si>
    <t>6.76.6</t>
  </si>
  <si>
    <t>6.77</t>
  </si>
  <si>
    <t>Gaffer</t>
  </si>
  <si>
    <t>6.77.1</t>
  </si>
  <si>
    <t>6.77.2</t>
  </si>
  <si>
    <t>6.77.3</t>
  </si>
  <si>
    <t>6.77.4</t>
  </si>
  <si>
    <t>6.77.5</t>
  </si>
  <si>
    <t>6.77.6</t>
  </si>
  <si>
    <t>6.78</t>
  </si>
  <si>
    <t>Best Boy</t>
  </si>
  <si>
    <t>6.78.1</t>
  </si>
  <si>
    <t>6.78.2</t>
  </si>
  <si>
    <t>6.78.3</t>
  </si>
  <si>
    <t>6.78.4</t>
  </si>
  <si>
    <t>6.78.5</t>
  </si>
  <si>
    <t>6.78.6</t>
  </si>
  <si>
    <t>6.79</t>
  </si>
  <si>
    <t>Jefe de Eléctricos</t>
  </si>
  <si>
    <t>6.79.1</t>
  </si>
  <si>
    <t>6.79.2</t>
  </si>
  <si>
    <t>6.79.3</t>
  </si>
  <si>
    <t>6.79.4</t>
  </si>
  <si>
    <t>6.79.5</t>
  </si>
  <si>
    <t>6.79.6</t>
  </si>
  <si>
    <t>6.80</t>
  </si>
  <si>
    <t>Eléctricos</t>
  </si>
  <si>
    <t>6.80.1</t>
  </si>
  <si>
    <t>6.80.2</t>
  </si>
  <si>
    <t>6.80.3</t>
  </si>
  <si>
    <t>6.80.4</t>
  </si>
  <si>
    <t>6.80.5</t>
  </si>
  <si>
    <t>6.80.6</t>
  </si>
  <si>
    <t>6.81</t>
  </si>
  <si>
    <t>Ayudante de eléctrico</t>
  </si>
  <si>
    <t>6.81.1</t>
  </si>
  <si>
    <t>6.81.2</t>
  </si>
  <si>
    <t>6.81.3</t>
  </si>
  <si>
    <t>6.81.4</t>
  </si>
  <si>
    <t>6.81.5</t>
  </si>
  <si>
    <t>6.81.6</t>
  </si>
  <si>
    <t>6.82</t>
  </si>
  <si>
    <t>Operador de Generador</t>
  </si>
  <si>
    <t>6.82.1</t>
  </si>
  <si>
    <t>6.82.2</t>
  </si>
  <si>
    <t>6.82.3</t>
  </si>
  <si>
    <t>6.82.4</t>
  </si>
  <si>
    <t>6.82.5</t>
  </si>
  <si>
    <t>6.82.6</t>
  </si>
  <si>
    <t>6.83</t>
  </si>
  <si>
    <t xml:space="preserve">Jefe de Grip </t>
  </si>
  <si>
    <t>6.83.1</t>
  </si>
  <si>
    <t>6.83.2</t>
  </si>
  <si>
    <t>6.83.3</t>
  </si>
  <si>
    <t>6.83.4</t>
  </si>
  <si>
    <t>6.83.5</t>
  </si>
  <si>
    <t>6.83.6</t>
  </si>
  <si>
    <t>6.84</t>
  </si>
  <si>
    <t>Maquinista - Key Grip</t>
  </si>
  <si>
    <t>6.84.1</t>
  </si>
  <si>
    <t>6.84.2</t>
  </si>
  <si>
    <t>6.84.3</t>
  </si>
  <si>
    <t>6.84.4</t>
  </si>
  <si>
    <t>6.84.5</t>
  </si>
  <si>
    <t>6.84.6</t>
  </si>
  <si>
    <t>6.85</t>
  </si>
  <si>
    <t>Asistente de Maquinista / Grip 1</t>
  </si>
  <si>
    <t>6.85.1</t>
  </si>
  <si>
    <t>6.85.2</t>
  </si>
  <si>
    <t>6.85.3</t>
  </si>
  <si>
    <t>6.85.4</t>
  </si>
  <si>
    <t>6.85.5</t>
  </si>
  <si>
    <t>6.85.6</t>
  </si>
  <si>
    <t>6.86</t>
  </si>
  <si>
    <t>Asistente de Maquinista / Grip 2</t>
  </si>
  <si>
    <t>6.86.1</t>
  </si>
  <si>
    <t>6.86.2</t>
  </si>
  <si>
    <t>6.86.3</t>
  </si>
  <si>
    <t>6.86.4</t>
  </si>
  <si>
    <t>6.86.5</t>
  </si>
  <si>
    <t>6.86.6</t>
  </si>
  <si>
    <t>6.87</t>
  </si>
  <si>
    <t>Operador de Grúa</t>
  </si>
  <si>
    <t>6.87.1</t>
  </si>
  <si>
    <t>6.87.2</t>
  </si>
  <si>
    <t>6.87.3</t>
  </si>
  <si>
    <t>6.87.4</t>
  </si>
  <si>
    <t>6.87.5</t>
  </si>
  <si>
    <t>6.87.6</t>
  </si>
  <si>
    <t>6.88</t>
  </si>
  <si>
    <t>Director de sonido</t>
  </si>
  <si>
    <t>6.88.1</t>
  </si>
  <si>
    <t>6.88.2</t>
  </si>
  <si>
    <t>6.88.3</t>
  </si>
  <si>
    <t>6.88.4</t>
  </si>
  <si>
    <t>6.88.5</t>
  </si>
  <si>
    <t>6.88.6</t>
  </si>
  <si>
    <t>6.89</t>
  </si>
  <si>
    <t>Sonidista</t>
  </si>
  <si>
    <t>6.89.1</t>
  </si>
  <si>
    <t>6.89.2</t>
  </si>
  <si>
    <t>6.89.3</t>
  </si>
  <si>
    <t>6.89.4</t>
  </si>
  <si>
    <t>6.89.5</t>
  </si>
  <si>
    <t>6.89.6</t>
  </si>
  <si>
    <t>6.90</t>
  </si>
  <si>
    <t>Microfonista</t>
  </si>
  <si>
    <t>6.90.1</t>
  </si>
  <si>
    <t>6.90.2</t>
  </si>
  <si>
    <t>6.90.3</t>
  </si>
  <si>
    <t>6.90.4</t>
  </si>
  <si>
    <t>6.90.5</t>
  </si>
  <si>
    <t>6.90.6</t>
  </si>
  <si>
    <t>6.91</t>
  </si>
  <si>
    <t>2o Asistente de Sonido</t>
  </si>
  <si>
    <t>6.91.1</t>
  </si>
  <si>
    <t>6.91.2</t>
  </si>
  <si>
    <t>6.91.3</t>
  </si>
  <si>
    <t>6.91.4</t>
  </si>
  <si>
    <t>6.91.5</t>
  </si>
  <si>
    <t>6.91.6</t>
  </si>
  <si>
    <t>6.92</t>
  </si>
  <si>
    <t>Coordinador de viajes</t>
  </si>
  <si>
    <t>6.92.1</t>
  </si>
  <si>
    <t>6.92.2</t>
  </si>
  <si>
    <t>6.92.3</t>
  </si>
  <si>
    <t>6.92.4</t>
  </si>
  <si>
    <t>6.92.5</t>
  </si>
  <si>
    <t>6.92.6</t>
  </si>
  <si>
    <t>6.93</t>
  </si>
  <si>
    <t>Coordinador de transporte</t>
  </si>
  <si>
    <t>6.93.1</t>
  </si>
  <si>
    <t>6.93.2</t>
  </si>
  <si>
    <t>6.93.3</t>
  </si>
  <si>
    <t>6.93.4</t>
  </si>
  <si>
    <t>6.93.5</t>
  </si>
  <si>
    <t>6.93.6</t>
  </si>
  <si>
    <t>6.94</t>
  </si>
  <si>
    <t>Furgonero</t>
  </si>
  <si>
    <t>6.94.1</t>
  </si>
  <si>
    <t>6.94.2</t>
  </si>
  <si>
    <t>6.94.3</t>
  </si>
  <si>
    <t>6.94.4</t>
  </si>
  <si>
    <t>6.94.5</t>
  </si>
  <si>
    <t>6.94.6</t>
  </si>
  <si>
    <t>6.95</t>
  </si>
  <si>
    <t>Entrenador de Animales</t>
  </si>
  <si>
    <t>6.95.1</t>
  </si>
  <si>
    <t>6.95.2</t>
  </si>
  <si>
    <t>6.95.3</t>
  </si>
  <si>
    <t>6.95.4</t>
  </si>
  <si>
    <t>6.95.5</t>
  </si>
  <si>
    <t>6.95.6</t>
  </si>
  <si>
    <t>6.96</t>
  </si>
  <si>
    <t>Coordinador de vehiculos en escena</t>
  </si>
  <si>
    <t>6.96.1</t>
  </si>
  <si>
    <t>6.96.2</t>
  </si>
  <si>
    <t>6.96.3</t>
  </si>
  <si>
    <t>6.96.4</t>
  </si>
  <si>
    <t>6.96.5</t>
  </si>
  <si>
    <t>6.96.6</t>
  </si>
  <si>
    <t>6.97</t>
  </si>
  <si>
    <t>Coordinador de dobles de riesgo</t>
  </si>
  <si>
    <t>6.97.1</t>
  </si>
  <si>
    <t>6.97.2</t>
  </si>
  <si>
    <t>6.97.3</t>
  </si>
  <si>
    <t>6.97.4</t>
  </si>
  <si>
    <t>6.97.5</t>
  </si>
  <si>
    <t>6.97.6</t>
  </si>
  <si>
    <t>6.98</t>
  </si>
  <si>
    <t>Productor COVID</t>
  </si>
  <si>
    <t>6.98.1</t>
  </si>
  <si>
    <t>6.98.2</t>
  </si>
  <si>
    <t>6.98.3</t>
  </si>
  <si>
    <t>6.98.4</t>
  </si>
  <si>
    <t>6.98.5</t>
  </si>
  <si>
    <t>6.98.6</t>
  </si>
  <si>
    <t>6 . 99</t>
  </si>
  <si>
    <t>Coordinador de Sustentabilidad</t>
  </si>
  <si>
    <t>6.99.1</t>
  </si>
  <si>
    <t>6.99.2</t>
  </si>
  <si>
    <t>6.99.3</t>
  </si>
  <si>
    <t>6.99.4</t>
  </si>
  <si>
    <t>6.99.5</t>
  </si>
  <si>
    <t>6.99.6</t>
  </si>
  <si>
    <t>6 .100</t>
  </si>
  <si>
    <t>Chaperona</t>
  </si>
  <si>
    <t>6.100.1</t>
  </si>
  <si>
    <t>6.100.2</t>
  </si>
  <si>
    <t>6.100.3</t>
  </si>
  <si>
    <t>6.100.4</t>
  </si>
  <si>
    <t>6.100.5</t>
  </si>
  <si>
    <t>6.100.6</t>
  </si>
  <si>
    <t>6. 101</t>
  </si>
  <si>
    <t>6.101.1</t>
  </si>
  <si>
    <t>Foto fija / Fotógrafo</t>
  </si>
  <si>
    <t>6.101.2</t>
  </si>
  <si>
    <t>Gestor/a Material de Archivo</t>
  </si>
  <si>
    <t>6.101.3</t>
  </si>
  <si>
    <t>6. 102</t>
  </si>
  <si>
    <t>6.102.1</t>
  </si>
  <si>
    <t>7.1</t>
  </si>
  <si>
    <t>Compra de Materiales</t>
  </si>
  <si>
    <t>7.2</t>
  </si>
  <si>
    <t>Confección de Vestuario</t>
  </si>
  <si>
    <t>7.3</t>
  </si>
  <si>
    <t>Compra de vestuario y accesorios</t>
  </si>
  <si>
    <t>7.4</t>
  </si>
  <si>
    <t>Alquileres de vestuario y accesorios</t>
  </si>
  <si>
    <t>7.5</t>
  </si>
  <si>
    <t>Mantenimiento y Limpieza</t>
  </si>
  <si>
    <t>7.6</t>
  </si>
  <si>
    <t>Alquiler depósito de vestuario</t>
  </si>
  <si>
    <t>7.7</t>
  </si>
  <si>
    <t>8.1</t>
  </si>
  <si>
    <t>8.2</t>
  </si>
  <si>
    <t>Realizaciones y Efectos</t>
  </si>
  <si>
    <t>8.3</t>
  </si>
  <si>
    <t>8.4</t>
  </si>
  <si>
    <t>9.1</t>
  </si>
  <si>
    <t>9.2</t>
  </si>
  <si>
    <t>Realizaciones</t>
  </si>
  <si>
    <t>9.3</t>
  </si>
  <si>
    <t>9.4</t>
  </si>
  <si>
    <t xml:space="preserve">Otros </t>
  </si>
  <si>
    <t>DISEÑO DE SET, AMBIENTACIÓN Y ESCENOGRAFÍA</t>
  </si>
  <si>
    <t>10.1</t>
  </si>
  <si>
    <t>Compra de Materiales de construcción</t>
  </si>
  <si>
    <t>10.2</t>
  </si>
  <si>
    <t>Bocetos</t>
  </si>
  <si>
    <t>10.3</t>
  </si>
  <si>
    <t>10.4</t>
  </si>
  <si>
    <t>Peones</t>
  </si>
  <si>
    <t>10.5</t>
  </si>
  <si>
    <t>Compras</t>
  </si>
  <si>
    <t>10.6</t>
  </si>
  <si>
    <t>10.7</t>
  </si>
  <si>
    <t>Alquiler de depósitos y talleres</t>
  </si>
  <si>
    <t>10.8</t>
  </si>
  <si>
    <t>Alquiler depósito de arte</t>
  </si>
  <si>
    <t>10.9</t>
  </si>
  <si>
    <t>11.1</t>
  </si>
  <si>
    <t xml:space="preserve">Alquileres </t>
  </si>
  <si>
    <t>11.2</t>
  </si>
  <si>
    <t>Permisos</t>
  </si>
  <si>
    <t>11.3</t>
  </si>
  <si>
    <t>Acondicionamiento de locaciones</t>
  </si>
  <si>
    <t>11.4</t>
  </si>
  <si>
    <t>Campamento producción</t>
  </si>
  <si>
    <t>11.5</t>
  </si>
  <si>
    <t>Servicios higiénicos</t>
  </si>
  <si>
    <t>11.6</t>
  </si>
  <si>
    <t>Alquiler Estudio</t>
  </si>
  <si>
    <t>11.7</t>
  </si>
  <si>
    <t>Estudio Produccion Virtual (Led Volume)</t>
  </si>
  <si>
    <t>11.9</t>
  </si>
  <si>
    <t>Médico en set</t>
  </si>
  <si>
    <t>11.10</t>
  </si>
  <si>
    <t>VEHÍCULOS Y ANIMALES DE ESCENA</t>
  </si>
  <si>
    <t>Choferes</t>
  </si>
  <si>
    <t>Fabricaciones</t>
  </si>
  <si>
    <t>Mecánica, modificaciones y acondicionamiento</t>
  </si>
  <si>
    <t>Daños</t>
  </si>
  <si>
    <t>Entrenador de animales</t>
  </si>
  <si>
    <t>Veterinario</t>
  </si>
  <si>
    <t>Animales</t>
  </si>
  <si>
    <t>EQUIPAMIENTO</t>
  </si>
  <si>
    <t>Alquiler equipos de Cámaras y lentes</t>
  </si>
  <si>
    <t>Alquileres equipos de Grip</t>
  </si>
  <si>
    <t>Alquileres equipos de Luces</t>
  </si>
  <si>
    <t>Alquieres equipos de Sonido</t>
  </si>
  <si>
    <t>Alquileres equipo video assist</t>
  </si>
  <si>
    <t>Alquileres equipo data management on set</t>
  </si>
  <si>
    <t>Alquiler Drone</t>
  </si>
  <si>
    <t>Estanco</t>
  </si>
  <si>
    <t>Steadicam - Gimbal</t>
  </si>
  <si>
    <t>Helicopter Stabilized Mount</t>
  </si>
  <si>
    <t>Camera Car - Russian Arm</t>
  </si>
  <si>
    <t>Grúas</t>
  </si>
  <si>
    <t>Equipos de Comunicación (handies, otros)</t>
  </si>
  <si>
    <t>Faltantes y Roturas</t>
  </si>
  <si>
    <t>Compras, expendables y alquileres de producción</t>
  </si>
  <si>
    <t xml:space="preserve">FX personal </t>
  </si>
  <si>
    <t>FX insumos</t>
  </si>
  <si>
    <t xml:space="preserve">Camión luces </t>
  </si>
  <si>
    <t>Camión grip</t>
  </si>
  <si>
    <t>Camión de producción</t>
  </si>
  <si>
    <t>Camión de cámara y sonido</t>
  </si>
  <si>
    <t>Camiones de arte</t>
  </si>
  <si>
    <t>Furgones de arte</t>
  </si>
  <si>
    <t>Furgones de vestuario</t>
  </si>
  <si>
    <t>Furgones de producción</t>
  </si>
  <si>
    <t>Fletes de equipos y utilería</t>
  </si>
  <si>
    <t>Motorhomes</t>
  </si>
  <si>
    <t>Camionetas de pasajeros</t>
  </si>
  <si>
    <t>Alquiler de autos</t>
  </si>
  <si>
    <t>Taxis/ubers</t>
  </si>
  <si>
    <t>Remises</t>
  </si>
  <si>
    <t>Ómnibus</t>
  </si>
  <si>
    <t>Peajes/Garage/Estacionamiento y lavado de rodados</t>
  </si>
  <si>
    <t>Pasajes al interior del país</t>
  </si>
  <si>
    <t>Pasajes/Vuelos</t>
  </si>
  <si>
    <t>Alquiler de Generador</t>
  </si>
  <si>
    <t>Combustible Generador</t>
  </si>
  <si>
    <t>Combustible Rodados</t>
  </si>
  <si>
    <t>Servicio de Catering en Filmación</t>
  </si>
  <si>
    <t>Comidas en Comisiones Diversas</t>
  </si>
  <si>
    <t>Alojamiento</t>
  </si>
  <si>
    <t>Viáticos</t>
  </si>
  <si>
    <t>Lavandería</t>
  </si>
  <si>
    <t xml:space="preserve">Visas de trabajo </t>
  </si>
  <si>
    <t>Seguridad</t>
  </si>
  <si>
    <t>Negativo</t>
  </si>
  <si>
    <t>Discos Rigidos</t>
  </si>
  <si>
    <t>Subida de material y back up de archivos</t>
  </si>
  <si>
    <t>Tarjetas</t>
  </si>
  <si>
    <t>POST PRODUCCIÓN</t>
  </si>
  <si>
    <t>21.1</t>
  </si>
  <si>
    <t>Material de archivo</t>
  </si>
  <si>
    <t>21.2</t>
  </si>
  <si>
    <t>21.3</t>
  </si>
  <si>
    <t>21.4</t>
  </si>
  <si>
    <t>21.5</t>
  </si>
  <si>
    <t>21.6</t>
  </si>
  <si>
    <t>EDICIÓN - RRHH</t>
  </si>
  <si>
    <t>Editor/a</t>
  </si>
  <si>
    <t>Asistente de Edición</t>
  </si>
  <si>
    <t>Editor/a Online</t>
  </si>
  <si>
    <t>Operador/a conformado</t>
  </si>
  <si>
    <t>Otros/ especificar</t>
  </si>
  <si>
    <t>EDICIÓN - SERVICIOS Y PROCESOS</t>
  </si>
  <si>
    <t>Ingesta de material / generación de dailies</t>
  </si>
  <si>
    <t>Organización y sincronización de material</t>
  </si>
  <si>
    <t>Edición offline</t>
  </si>
  <si>
    <t>Generación de exports/deliverys</t>
  </si>
  <si>
    <t xml:space="preserve">EDICIÓN - EQUIPAMIENTO </t>
  </si>
  <si>
    <t>Sala de Edición</t>
  </si>
  <si>
    <t>Alquiler de Equipamiento</t>
  </si>
  <si>
    <t>Compras de discos duros</t>
  </si>
  <si>
    <t>Consumibles</t>
  </si>
  <si>
    <t>Data center para almacenamiento</t>
  </si>
  <si>
    <t>POST PRODUCCIÓN DE IMAGEN - RRHH</t>
  </si>
  <si>
    <t xml:space="preserve">Director/a de Postproducción
</t>
  </si>
  <si>
    <t>Supervisor/a de Postproducción</t>
  </si>
  <si>
    <t>Coordinador/a de Postproducción</t>
  </si>
  <si>
    <t>Productor/a de Postproducción</t>
  </si>
  <si>
    <t>Supervisor/a de 3D</t>
  </si>
  <si>
    <t>Compositor/a</t>
  </si>
  <si>
    <t>Coloristas</t>
  </si>
  <si>
    <t xml:space="preserve">Artistas CGI </t>
  </si>
  <si>
    <t>POST DE IMAGEN - SERVICIOS Y PROCESOS</t>
  </si>
  <si>
    <t>Rendering</t>
  </si>
  <si>
    <t>Rotoscopía</t>
  </si>
  <si>
    <t>Tracking</t>
  </si>
  <si>
    <t>Composición digital</t>
  </si>
  <si>
    <t>CGI / Integración 3D</t>
  </si>
  <si>
    <t>Composición e integración (2D - 3D)</t>
  </si>
  <si>
    <t>Servicios de revelado y escaneo digital</t>
  </si>
  <si>
    <t>Subtítulos</t>
  </si>
  <si>
    <t>Títulos y créditos</t>
  </si>
  <si>
    <t>Deliverys</t>
  </si>
  <si>
    <t>QC (control de calidad)</t>
  </si>
  <si>
    <t>Stock de imágenes</t>
  </si>
  <si>
    <t>Servicios cloud / render farm</t>
  </si>
  <si>
    <t>Alquiler sala de color</t>
  </si>
  <si>
    <t xml:space="preserve">Alquiler estudio </t>
  </si>
  <si>
    <t>Alquiler servidores / storage</t>
  </si>
  <si>
    <t>Alquiler de monitores</t>
  </si>
  <si>
    <t>Discos duros y backups</t>
  </si>
  <si>
    <t>Compra tarjetas y consumibles</t>
  </si>
  <si>
    <t>Servicios cloud y transferencia</t>
  </si>
  <si>
    <t>Conectividad y almacenamiento</t>
  </si>
  <si>
    <t>POST PRODUCCIÓN DE SONIDO - RRHH</t>
  </si>
  <si>
    <t>Supervisor/a de sonido</t>
  </si>
  <si>
    <t>Diseñador/a sonoro/a</t>
  </si>
  <si>
    <t>Editor/a de diálogo, efectos, foley</t>
  </si>
  <si>
    <t>Mezclador/a</t>
  </si>
  <si>
    <t>Coordinador/a de post sonido</t>
  </si>
  <si>
    <t>Asistentes</t>
  </si>
  <si>
    <t>POST DE SONIDO - SERVICIOS Y PROCESOS</t>
  </si>
  <si>
    <t>Diseño sonoro</t>
  </si>
  <si>
    <t>Conformado de sonido directo</t>
  </si>
  <si>
    <t>Edición de diálogos/ambientes, efectos</t>
  </si>
  <si>
    <t>ADR / doblaje</t>
  </si>
  <si>
    <t>Foley</t>
  </si>
  <si>
    <t>Mezcla</t>
  </si>
  <si>
    <t>Masterización</t>
  </si>
  <si>
    <t>Derechos de música uruguaya</t>
  </si>
  <si>
    <t>Delivery</t>
  </si>
  <si>
    <t xml:space="preserve">MÚSICA </t>
  </si>
  <si>
    <t>Supervisor/a de música</t>
  </si>
  <si>
    <t>Editor/a de música</t>
  </si>
  <si>
    <t>Letrista</t>
  </si>
  <si>
    <t>Musicalizador/a</t>
  </si>
  <si>
    <t>Música original</t>
  </si>
  <si>
    <t>EFECTOS VISUALES RRHH</t>
  </si>
  <si>
    <t>Supervisor/a de VFX</t>
  </si>
  <si>
    <t>Productor/a de VFX</t>
  </si>
  <si>
    <t>Coordinador/a de VFX</t>
  </si>
  <si>
    <t>Artista VFX</t>
  </si>
  <si>
    <t>Compositor/a digital</t>
  </si>
  <si>
    <t>Artista CGI / 3D</t>
  </si>
  <si>
    <t>Supervisor/a 3D</t>
  </si>
  <si>
    <t>Modelador/a 3D</t>
  </si>
  <si>
    <t>Texture artist</t>
  </si>
  <si>
    <t>Lighting artist</t>
  </si>
  <si>
    <t>FX artist</t>
  </si>
  <si>
    <t>Matte painter</t>
  </si>
  <si>
    <t>Animator/a 3D</t>
  </si>
  <si>
    <t>Rigger</t>
  </si>
  <si>
    <t>Layout artist</t>
  </si>
  <si>
    <t>Matchmove / Tracking artist</t>
  </si>
  <si>
    <t>Clean up / Paint artist</t>
  </si>
  <si>
    <t>Groom artist</t>
  </si>
  <si>
    <t>Crowd artist</t>
  </si>
  <si>
    <t>Unreal artist / Virtual production</t>
  </si>
  <si>
    <t>TD (Technical Director)</t>
  </si>
  <si>
    <t>Pipeline TD</t>
  </si>
  <si>
    <t>Render wrangler / Render operator</t>
  </si>
  <si>
    <t>QA / QC artist</t>
  </si>
  <si>
    <t>Data manager</t>
  </si>
  <si>
    <t>Operador/a ingest y backups</t>
  </si>
  <si>
    <t>Asistente de VFX</t>
  </si>
  <si>
    <t>EFECTOS VISUALES SERVICIOS Y PROCESOS</t>
  </si>
  <si>
    <t>Producción de VFX</t>
  </si>
  <si>
    <t>Ingesta de material</t>
  </si>
  <si>
    <t>Generación de dailies</t>
  </si>
  <si>
    <t>Tracking / Matchmove</t>
  </si>
  <si>
    <t>Paint / Clean up</t>
  </si>
  <si>
    <t>Modelado 3D</t>
  </si>
  <si>
    <t>Rigging</t>
  </si>
  <si>
    <t>Layout 3D</t>
  </si>
  <si>
    <t>Texturizado</t>
  </si>
  <si>
    <t>Look development</t>
  </si>
  <si>
    <t>Animación 3D</t>
  </si>
  <si>
    <t>Simulaciones FX</t>
  </si>
  <si>
    <t>Grooming</t>
  </si>
  <si>
    <t>Lighting</t>
  </si>
  <si>
    <t>Render</t>
  </si>
  <si>
    <t>Composición e integración (2D-3D)</t>
  </si>
  <si>
    <t>Matte painting</t>
  </si>
  <si>
    <t>Crowd simulation</t>
  </si>
  <si>
    <t>Generación de previews &amp; masters</t>
  </si>
  <si>
    <t>Alimentación</t>
  </si>
  <si>
    <t>Cadetería</t>
  </si>
  <si>
    <t>RRHH - Coordinador / Encargado sustentabilidad</t>
  </si>
  <si>
    <t xml:space="preserve">GASTOS  asociados a sustentabilidad </t>
  </si>
  <si>
    <t>RRHH: Coordinador / Encargado de Accesibilidad</t>
  </si>
  <si>
    <t>GASTOS  asociados a accesibilidad</t>
  </si>
  <si>
    <t>ADMINISTRACIÓN, LEGALES &amp;  CONTABLES</t>
  </si>
  <si>
    <t>Alquiler de Oficina</t>
  </si>
  <si>
    <t>Alquiler de impresoras</t>
  </si>
  <si>
    <t>Limpieza</t>
  </si>
  <si>
    <t>Administración</t>
  </si>
  <si>
    <t>Cadetería y Mensajería</t>
  </si>
  <si>
    <t>Insumos de Oficina</t>
  </si>
  <si>
    <t>Telefonía e internet</t>
  </si>
  <si>
    <t xml:space="preserve">Costos legales y notariales </t>
  </si>
  <si>
    <t>Traducciones</t>
  </si>
  <si>
    <t>Auditoría</t>
  </si>
  <si>
    <t>Gastos contables</t>
  </si>
  <si>
    <t>Despachos de aduanas</t>
  </si>
  <si>
    <t>Seguros Equipos</t>
  </si>
  <si>
    <t>Seguros Personal</t>
  </si>
  <si>
    <t>Seguro en viaje</t>
  </si>
  <si>
    <t xml:space="preserve">Tests Sanitarios </t>
  </si>
  <si>
    <t xml:space="preserve">DESVÍO % </t>
  </si>
  <si>
    <t>PRESUPUESTO TOTAL ELEGIBLE UNIDADES INDEXADAS</t>
  </si>
  <si>
    <t xml:space="preserve">TAX CREDIT
SERVICIOS DE PRODUCCIÓN Y/O POSTPRODUCCIÓN AUDIOVISUAL INTERNACIONAL PARA CONTENIDOS PUBLICITARIOS 
</t>
  </si>
  <si>
    <t>Instrucciones para completar información del presupuesto del proyecto - ACT 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</si>
</sst>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"/>
    <numFmt numFmtId="165" formatCode="[$USD]\ #,##0.00"/>
    <numFmt numFmtId="166" formatCode="_-* #,##0.00_-;\-* #,##0.00_-;_-* &quot;-&quot;??_-;_-@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&quot;$&quot;#,##0.00"/>
    <numFmt numFmtId="170" formatCode="&quot;$&quot;\ #,##0.00"/>
    <numFmt numFmtId="171" formatCode="[$USD]\ #,##0.00;\-[$USD]\ #,##0.00"/>
    <numFmt numFmtId="172" formatCode="0.0%"/>
    <numFmt numFmtId="173" formatCode="_(&quot;AR$&quot;* #,##0.00_);_(&quot;AR$&quot;* \(#,##0.00\);_(&quot;AR$&quot;* &quot;-&quot;??_);_(@_)"/>
    <numFmt numFmtId="174" formatCode="[$UYU]\ #,##0.00_);\([$UYU]\ #,##0.00\)"/>
    <numFmt numFmtId="175" formatCode="_(&quot;$&quot;\ * #,##0.00_);_(&quot;$&quot;\ * \(#,##0.00\);_(&quot;$&quot;\ * &quot;-&quot;??_);_(@_)"/>
  </numFmts>
  <fonts count="45">
    <font>
      <sz val="12"/>
      <color theme="1"/>
      <name val="Calibri"/>
      <scheme val="minor"/>
    </font>
    <font>
      <sz val="12"/>
      <color theme="1"/>
      <name val="Calibri"/>
      <family val="2"/>
    </font>
    <font>
      <sz val="11"/>
      <color theme="1"/>
      <name val="DM Sans"/>
    </font>
    <font>
      <b/>
      <sz val="12"/>
      <color rgb="FF000000"/>
      <name val="Arial"/>
      <family val="2"/>
    </font>
    <font>
      <b/>
      <sz val="11"/>
      <color rgb="FF000000"/>
      <name val="DM Sans"/>
    </font>
    <font>
      <b/>
      <sz val="12"/>
      <color theme="1"/>
      <name val="Calibri"/>
      <family val="2"/>
    </font>
    <font>
      <sz val="12"/>
      <color rgb="FF000000"/>
      <name val="Arial"/>
      <family val="2"/>
    </font>
    <font>
      <sz val="11"/>
      <color rgb="FF000000"/>
      <name val="DM Sans"/>
    </font>
    <font>
      <b/>
      <sz val="14"/>
      <color rgb="FFFFFFFF"/>
      <name val="DM Sans"/>
    </font>
    <font>
      <sz val="12"/>
      <name val="Calibri"/>
      <family val="2"/>
    </font>
    <font>
      <sz val="12"/>
      <color theme="1"/>
      <name val="Arial"/>
      <family val="2"/>
    </font>
    <font>
      <b/>
      <sz val="14"/>
      <color theme="0"/>
      <name val="DM Sans"/>
    </font>
    <font>
      <b/>
      <sz val="11"/>
      <color rgb="FFFFFFFF"/>
      <name val="DM Sans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b/>
      <i/>
      <sz val="11"/>
      <color rgb="FFFF0000"/>
      <name val="DM Sans"/>
    </font>
    <font>
      <b/>
      <sz val="11"/>
      <color rgb="FFFF0000"/>
      <name val="DM Sans"/>
    </font>
    <font>
      <b/>
      <i/>
      <sz val="12"/>
      <color rgb="FFFF0000"/>
      <name val="DM Sans"/>
    </font>
    <font>
      <sz val="11"/>
      <color theme="0"/>
      <name val="DM Sans"/>
    </font>
    <font>
      <i/>
      <sz val="11"/>
      <color theme="1"/>
      <name val="DM Sans"/>
    </font>
    <font>
      <sz val="11"/>
      <color theme="1"/>
      <name val="Arial"/>
      <family val="2"/>
    </font>
    <font>
      <b/>
      <sz val="11"/>
      <color theme="0"/>
      <name val="DM Sans"/>
    </font>
    <font>
      <i/>
      <sz val="11"/>
      <color rgb="FF000000"/>
      <name val="DM Sans"/>
    </font>
    <font>
      <sz val="9"/>
      <color rgb="FF000000"/>
      <name val="Arial"/>
      <family val="2"/>
    </font>
    <font>
      <b/>
      <sz val="11"/>
      <color theme="1"/>
      <name val="DM Sans"/>
    </font>
    <font>
      <sz val="10"/>
      <color rgb="FF000000"/>
      <name val="Arial"/>
      <family val="2"/>
    </font>
    <font>
      <sz val="12"/>
      <color rgb="FFFF0000"/>
      <name val="Calibri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rgb="FFFF0000"/>
      <name val="DM Sans"/>
    </font>
    <font>
      <b/>
      <sz val="11"/>
      <color rgb="FF262E37"/>
      <name val="DM Sans"/>
    </font>
    <font>
      <b/>
      <sz val="16"/>
      <color rgb="FFFF0000"/>
      <name val="Calibri"/>
      <family val="2"/>
    </font>
    <font>
      <sz val="9"/>
      <color rgb="FFFF0000"/>
      <name val="Calibri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5"/>
      <name val="DM Sans"/>
    </font>
    <font>
      <i/>
      <sz val="11"/>
      <color rgb="FFFF0000"/>
      <name val="DM Sans"/>
    </font>
    <font>
      <i/>
      <sz val="12"/>
      <color rgb="FFFF0000"/>
      <name val="Calibri"/>
      <family val="2"/>
    </font>
    <font>
      <i/>
      <u/>
      <sz val="11"/>
      <color rgb="FFFF0000"/>
      <name val="DM Sans"/>
    </font>
    <font>
      <sz val="12"/>
      <color theme="10"/>
      <name val="Calibri"/>
      <family val="2"/>
    </font>
    <font>
      <b/>
      <i/>
      <sz val="14"/>
      <color rgb="FFFF0000"/>
      <name val="DM Sans"/>
    </font>
    <font>
      <u/>
      <sz val="11"/>
      <color theme="1"/>
      <name val="DM Sans"/>
    </font>
    <font>
      <u/>
      <sz val="11"/>
      <color theme="1"/>
      <name val="DM Sans"/>
    </font>
    <font>
      <b/>
      <i/>
      <u/>
      <sz val="11"/>
      <color rgb="FF1155CC"/>
      <name val="DM Sans"/>
    </font>
  </fonts>
  <fills count="2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FFFF66"/>
        <bgColor rgb="FFFFFF66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C5326F"/>
        <bgColor rgb="FFC5326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BEFF2"/>
        <bgColor rgb="FFEBEFF2"/>
      </patternFill>
    </fill>
    <fill>
      <patternFill patternType="solid">
        <fgColor rgb="FFF2F2F2"/>
        <bgColor rgb="FFF2F2F2"/>
      </patternFill>
    </fill>
    <fill>
      <patternFill patternType="solid">
        <fgColor rgb="FFFF49FF"/>
        <bgColor rgb="FFFF49FF"/>
      </patternFill>
    </fill>
    <fill>
      <patternFill patternType="solid">
        <fgColor rgb="FFFFB9D5"/>
        <bgColor rgb="FFFFB9D5"/>
      </patternFill>
    </fill>
    <fill>
      <patternFill patternType="solid">
        <fgColor rgb="FF0070C0"/>
        <bgColor rgb="FF0070C0"/>
      </patternFill>
    </fill>
    <fill>
      <patternFill patternType="solid">
        <fgColor rgb="FFE36C09"/>
        <bgColor rgb="FFE36C09"/>
      </patternFill>
    </fill>
    <fill>
      <patternFill patternType="solid">
        <fgColor rgb="FF37BBBB"/>
        <bgColor rgb="FF37BBBB"/>
      </patternFill>
    </fill>
    <fill>
      <patternFill patternType="solid">
        <fgColor rgb="FFE5B8B7"/>
        <bgColor rgb="FFE5B8B7"/>
      </patternFill>
    </fill>
    <fill>
      <patternFill patternType="solid">
        <fgColor rgb="FFBFBFBF"/>
        <bgColor rgb="FFBFBFBF"/>
      </patternFill>
    </fill>
    <fill>
      <patternFill patternType="solid">
        <fgColor theme="9"/>
        <bgColor rgb="FFFFC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6" tint="0.39997558519241921"/>
        <bgColor theme="0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vertical="center" wrapText="1"/>
    </xf>
    <xf numFmtId="0" fontId="2" fillId="3" borderId="6" xfId="0" applyFont="1" applyFill="1" applyBorder="1"/>
    <xf numFmtId="0" fontId="6" fillId="0" borderId="0" xfId="0" applyFont="1" applyAlignment="1">
      <alignment vertical="center"/>
    </xf>
    <xf numFmtId="164" fontId="2" fillId="3" borderId="6" xfId="0" applyNumberFormat="1" applyFont="1" applyFill="1" applyBorder="1"/>
    <xf numFmtId="0" fontId="10" fillId="0" borderId="0" xfId="0" applyFont="1" applyAlignment="1">
      <alignment vertical="center"/>
    </xf>
    <xf numFmtId="165" fontId="2" fillId="3" borderId="6" xfId="0" applyNumberFormat="1" applyFont="1" applyFill="1" applyBorder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" fillId="3" borderId="6" xfId="0" applyFont="1" applyFill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164" fontId="12" fillId="4" borderId="7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2" fillId="4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12" fillId="3" borderId="6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5" fontId="7" fillId="3" borderId="6" xfId="0" applyNumberFormat="1" applyFont="1" applyFill="1" applyBorder="1"/>
    <xf numFmtId="165" fontId="2" fillId="0" borderId="0" xfId="0" applyNumberFormat="1" applyFont="1" applyAlignment="1">
      <alignment horizontal="center" vertical="center"/>
    </xf>
    <xf numFmtId="0" fontId="14" fillId="0" borderId="0" xfId="0" applyFont="1"/>
    <xf numFmtId="165" fontId="2" fillId="0" borderId="0" xfId="0" applyNumberFormat="1" applyFont="1" applyAlignment="1">
      <alignment vertical="center"/>
    </xf>
    <xf numFmtId="0" fontId="15" fillId="0" borderId="0" xfId="0" applyFont="1"/>
    <xf numFmtId="0" fontId="16" fillId="0" borderId="0" xfId="0" applyFont="1"/>
    <xf numFmtId="167" fontId="2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/>
    </xf>
    <xf numFmtId="49" fontId="17" fillId="3" borderId="8" xfId="0" applyNumberFormat="1" applyFont="1" applyFill="1" applyBorder="1" applyAlignment="1">
      <alignment vertical="center"/>
    </xf>
    <xf numFmtId="167" fontId="2" fillId="3" borderId="6" xfId="0" applyNumberFormat="1" applyFont="1" applyFill="1" applyBorder="1" applyAlignment="1">
      <alignment vertical="center"/>
    </xf>
    <xf numFmtId="1" fontId="16" fillId="3" borderId="9" xfId="0" applyNumberFormat="1" applyFont="1" applyFill="1" applyBorder="1" applyAlignment="1">
      <alignment horizontal="left"/>
    </xf>
    <xf numFmtId="167" fontId="2" fillId="0" borderId="0" xfId="0" applyNumberFormat="1" applyFont="1" applyAlignment="1">
      <alignment horizontal="center" vertical="center"/>
    </xf>
    <xf numFmtId="1" fontId="18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7" fontId="2" fillId="3" borderId="6" xfId="0" applyNumberFormat="1" applyFont="1" applyFill="1" applyBorder="1" applyAlignment="1">
      <alignment horizontal="left"/>
    </xf>
    <xf numFmtId="165" fontId="15" fillId="3" borderId="10" xfId="0" applyNumberFormat="1" applyFont="1" applyFill="1" applyBorder="1" applyAlignment="1">
      <alignment horizontal="center" vertical="center"/>
    </xf>
    <xf numFmtId="165" fontId="19" fillId="3" borderId="11" xfId="0" applyNumberFormat="1" applyFont="1" applyFill="1" applyBorder="1" applyAlignment="1">
      <alignment horizontal="center" vertical="center"/>
    </xf>
    <xf numFmtId="1" fontId="16" fillId="3" borderId="9" xfId="0" applyNumberFormat="1" applyFont="1" applyFill="1" applyBorder="1" applyAlignment="1">
      <alignment horizontal="left" vertical="center"/>
    </xf>
    <xf numFmtId="168" fontId="15" fillId="3" borderId="11" xfId="0" applyNumberFormat="1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7" fontId="19" fillId="3" borderId="12" xfId="0" applyNumberFormat="1" applyFont="1" applyFill="1" applyBorder="1" applyAlignment="1">
      <alignment horizontal="center" vertical="center"/>
    </xf>
    <xf numFmtId="167" fontId="2" fillId="3" borderId="6" xfId="0" applyNumberFormat="1" applyFont="1" applyFill="1" applyBorder="1" applyAlignment="1">
      <alignment horizontal="center" vertical="center"/>
    </xf>
    <xf numFmtId="49" fontId="17" fillId="3" borderId="6" xfId="0" applyNumberFormat="1" applyFont="1" applyFill="1" applyBorder="1" applyAlignment="1">
      <alignment vertical="center"/>
    </xf>
    <xf numFmtId="0" fontId="20" fillId="0" borderId="0" xfId="0" applyFont="1"/>
    <xf numFmtId="165" fontId="15" fillId="0" borderId="13" xfId="0" applyNumberFormat="1" applyFont="1" applyBorder="1" applyAlignment="1">
      <alignment horizontal="center" vertical="center"/>
    </xf>
    <xf numFmtId="1" fontId="16" fillId="3" borderId="6" xfId="0" applyNumberFormat="1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165" fontId="19" fillId="0" borderId="14" xfId="0" applyNumberFormat="1" applyFont="1" applyBorder="1" applyAlignment="1">
      <alignment horizontal="center" vertical="center"/>
    </xf>
    <xf numFmtId="165" fontId="15" fillId="3" borderId="15" xfId="0" applyNumberFormat="1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left"/>
    </xf>
    <xf numFmtId="165" fontId="19" fillId="3" borderId="17" xfId="0" applyNumberFormat="1" applyFont="1" applyFill="1" applyBorder="1" applyAlignment="1">
      <alignment horizontal="center" vertical="center"/>
    </xf>
    <xf numFmtId="168" fontId="15" fillId="0" borderId="14" xfId="0" applyNumberFormat="1" applyFont="1" applyBorder="1" applyAlignment="1">
      <alignment horizontal="center" vertical="center"/>
    </xf>
    <xf numFmtId="167" fontId="19" fillId="3" borderId="17" xfId="0" applyNumberFormat="1" applyFont="1" applyFill="1" applyBorder="1" applyAlignment="1">
      <alignment horizontal="center" vertical="center"/>
    </xf>
    <xf numFmtId="167" fontId="19" fillId="0" borderId="18" xfId="0" applyNumberFormat="1" applyFont="1" applyBorder="1" applyAlignment="1">
      <alignment horizontal="center" vertical="center"/>
    </xf>
    <xf numFmtId="167" fontId="19" fillId="3" borderId="19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9" fontId="15" fillId="3" borderId="6" xfId="0" applyNumberFormat="1" applyFont="1" applyFill="1" applyBorder="1" applyAlignment="1">
      <alignment vertical="center"/>
    </xf>
    <xf numFmtId="0" fontId="23" fillId="0" borderId="0" xfId="0" applyFont="1"/>
    <xf numFmtId="1" fontId="16" fillId="3" borderId="6" xfId="0" applyNumberFormat="1" applyFont="1" applyFill="1" applyBorder="1" applyAlignment="1">
      <alignment horizontal="left" vertical="center"/>
    </xf>
    <xf numFmtId="49" fontId="4" fillId="0" borderId="20" xfId="0" applyNumberFormat="1" applyFont="1" applyBorder="1" applyAlignment="1">
      <alignment horizontal="left" vertical="center"/>
    </xf>
    <xf numFmtId="165" fontId="15" fillId="0" borderId="21" xfId="0" applyNumberFormat="1" applyFont="1" applyBorder="1" applyAlignment="1">
      <alignment horizontal="center" vertical="center"/>
    </xf>
    <xf numFmtId="0" fontId="24" fillId="6" borderId="22" xfId="0" applyFont="1" applyFill="1" applyBorder="1"/>
    <xf numFmtId="0" fontId="24" fillId="6" borderId="23" xfId="0" applyFont="1" applyFill="1" applyBorder="1" applyAlignment="1">
      <alignment horizontal="left"/>
    </xf>
    <xf numFmtId="0" fontId="16" fillId="3" borderId="6" xfId="0" applyFont="1" applyFill="1" applyBorder="1"/>
    <xf numFmtId="0" fontId="24" fillId="6" borderId="1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24" fillId="6" borderId="1" xfId="0" applyNumberFormat="1" applyFont="1" applyFill="1" applyBorder="1" applyAlignment="1">
      <alignment horizontal="center"/>
    </xf>
    <xf numFmtId="0" fontId="7" fillId="0" borderId="0" xfId="0" applyFont="1"/>
    <xf numFmtId="0" fontId="24" fillId="6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65" fontId="19" fillId="0" borderId="0" xfId="0" applyNumberFormat="1" applyFont="1" applyAlignment="1">
      <alignment horizontal="center" vertical="center"/>
    </xf>
    <xf numFmtId="165" fontId="24" fillId="6" borderId="1" xfId="0" applyNumberFormat="1" applyFont="1" applyFill="1" applyBorder="1" applyAlignment="1">
      <alignment horizontal="center"/>
    </xf>
    <xf numFmtId="168" fontId="15" fillId="0" borderId="0" xfId="0" applyNumberFormat="1" applyFont="1" applyAlignment="1">
      <alignment horizontal="center" vertical="center"/>
    </xf>
    <xf numFmtId="0" fontId="13" fillId="0" borderId="0" xfId="0" applyFont="1"/>
    <xf numFmtId="169" fontId="24" fillId="6" borderId="8" xfId="0" applyNumberFormat="1" applyFont="1" applyFill="1" applyBorder="1" applyAlignment="1">
      <alignment horizontal="center"/>
    </xf>
    <xf numFmtId="0" fontId="25" fillId="0" borderId="0" xfId="0" applyFont="1"/>
    <xf numFmtId="167" fontId="19" fillId="0" borderId="24" xfId="0" applyNumberFormat="1" applyFont="1" applyBorder="1" applyAlignment="1">
      <alignment horizontal="center" vertical="center"/>
    </xf>
    <xf numFmtId="169" fontId="24" fillId="3" borderId="25" xfId="0" applyNumberFormat="1" applyFont="1" applyFill="1" applyBorder="1" applyAlignment="1">
      <alignment horizontal="center"/>
    </xf>
    <xf numFmtId="0" fontId="10" fillId="0" borderId="0" xfId="0" applyFont="1"/>
    <xf numFmtId="165" fontId="24" fillId="7" borderId="9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0" fontId="24" fillId="7" borderId="1" xfId="0" applyFont="1" applyFill="1" applyBorder="1" applyAlignment="1">
      <alignment horizontal="center"/>
    </xf>
    <xf numFmtId="165" fontId="15" fillId="0" borderId="26" xfId="0" applyNumberFormat="1" applyFont="1" applyBorder="1" applyAlignment="1">
      <alignment horizontal="left" vertical="center"/>
    </xf>
    <xf numFmtId="168" fontId="24" fillId="7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65" fontId="19" fillId="0" borderId="27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7" fontId="19" fillId="0" borderId="27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left"/>
    </xf>
    <xf numFmtId="0" fontId="21" fillId="3" borderId="6" xfId="0" applyFont="1" applyFill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167" fontId="19" fillId="0" borderId="28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26" fillId="0" borderId="0" xfId="0" applyFont="1" applyAlignment="1">
      <alignment horizontal="left"/>
    </xf>
    <xf numFmtId="165" fontId="24" fillId="0" borderId="0" xfId="0" applyNumberFormat="1" applyFont="1" applyAlignment="1">
      <alignment horizontal="right"/>
    </xf>
    <xf numFmtId="49" fontId="22" fillId="0" borderId="0" xfId="0" applyNumberFormat="1" applyFont="1" applyAlignment="1">
      <alignment vertical="center"/>
    </xf>
    <xf numFmtId="167" fontId="24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 vertical="center"/>
    </xf>
    <xf numFmtId="167" fontId="24" fillId="3" borderId="20" xfId="0" applyNumberFormat="1" applyFont="1" applyFill="1" applyBorder="1" applyAlignment="1">
      <alignment horizontal="left"/>
    </xf>
    <xf numFmtId="165" fontId="24" fillId="7" borderId="6" xfId="0" applyNumberFormat="1" applyFont="1" applyFill="1" applyBorder="1" applyAlignment="1">
      <alignment horizontal="right"/>
    </xf>
    <xf numFmtId="167" fontId="24" fillId="7" borderId="6" xfId="0" applyNumberFormat="1" applyFont="1" applyFill="1" applyBorder="1" applyAlignment="1">
      <alignment horizontal="center"/>
    </xf>
    <xf numFmtId="0" fontId="24" fillId="6" borderId="22" xfId="0" applyFont="1" applyFill="1" applyBorder="1" applyAlignment="1">
      <alignment vertical="center"/>
    </xf>
    <xf numFmtId="167" fontId="24" fillId="7" borderId="6" xfId="0" applyNumberFormat="1" applyFont="1" applyFill="1" applyBorder="1" applyAlignment="1">
      <alignment horizontal="left"/>
    </xf>
    <xf numFmtId="0" fontId="24" fillId="6" borderId="23" xfId="0" applyFont="1" applyFill="1" applyBorder="1" applyAlignment="1">
      <alignment horizontal="left" vertical="center"/>
    </xf>
    <xf numFmtId="0" fontId="24" fillId="6" borderId="16" xfId="0" applyFont="1" applyFill="1" applyBorder="1" applyAlignment="1">
      <alignment horizontal="center" vertical="center"/>
    </xf>
    <xf numFmtId="164" fontId="24" fillId="6" borderId="1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left" vertical="center"/>
    </xf>
    <xf numFmtId="0" fontId="24" fillId="6" borderId="8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left" vertical="center"/>
    </xf>
    <xf numFmtId="165" fontId="24" fillId="6" borderId="9" xfId="0" applyNumberFormat="1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165" fontId="24" fillId="6" borderId="1" xfId="0" applyNumberFormat="1" applyFont="1" applyFill="1" applyBorder="1" applyAlignment="1">
      <alignment horizontal="center" vertical="center"/>
    </xf>
    <xf numFmtId="164" fontId="12" fillId="8" borderId="33" xfId="0" applyNumberFormat="1" applyFont="1" applyFill="1" applyBorder="1" applyAlignment="1">
      <alignment horizontal="center" vertical="center"/>
    </xf>
    <xf numFmtId="165" fontId="12" fillId="8" borderId="33" xfId="0" applyNumberFormat="1" applyFont="1" applyFill="1" applyBorder="1" applyAlignment="1">
      <alignment horizontal="center" vertical="center"/>
    </xf>
    <xf numFmtId="169" fontId="24" fillId="6" borderId="1" xfId="0" applyNumberFormat="1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165" fontId="24" fillId="7" borderId="1" xfId="0" applyNumberFormat="1" applyFont="1" applyFill="1" applyBorder="1" applyAlignment="1">
      <alignment horizontal="center" vertical="center"/>
    </xf>
    <xf numFmtId="165" fontId="12" fillId="8" borderId="35" xfId="0" applyNumberFormat="1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1" fontId="2" fillId="3" borderId="36" xfId="0" applyNumberFormat="1" applyFont="1" applyFill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49" fontId="2" fillId="0" borderId="37" xfId="0" applyNumberFormat="1" applyFont="1" applyBorder="1" applyAlignment="1">
      <alignment horizontal="left" vertical="center"/>
    </xf>
    <xf numFmtId="1" fontId="24" fillId="0" borderId="0" xfId="0" applyNumberFormat="1" applyFont="1" applyAlignment="1">
      <alignment horizontal="left" vertical="center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horizontal="left" vertical="center"/>
    </xf>
    <xf numFmtId="167" fontId="24" fillId="3" borderId="6" xfId="0" applyNumberFormat="1" applyFont="1" applyFill="1" applyBorder="1" applyAlignment="1">
      <alignment horizontal="right" vertical="center"/>
    </xf>
    <xf numFmtId="165" fontId="24" fillId="7" borderId="6" xfId="0" applyNumberFormat="1" applyFont="1" applyFill="1" applyBorder="1" applyAlignment="1">
      <alignment horizontal="right" vertical="center"/>
    </xf>
    <xf numFmtId="0" fontId="27" fillId="0" borderId="0" xfId="0" applyFont="1"/>
    <xf numFmtId="167" fontId="24" fillId="7" borderId="6" xfId="0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167" fontId="24" fillId="7" borderId="6" xfId="0" applyNumberFormat="1" applyFont="1" applyFill="1" applyBorder="1" applyAlignment="1">
      <alignment horizontal="left" vertical="center"/>
    </xf>
    <xf numFmtId="0" fontId="12" fillId="8" borderId="6" xfId="0" applyFont="1" applyFill="1" applyBorder="1" applyAlignment="1">
      <alignment vertical="center"/>
    </xf>
    <xf numFmtId="0" fontId="2" fillId="0" borderId="37" xfId="0" applyFont="1" applyBorder="1"/>
    <xf numFmtId="0" fontId="12" fillId="8" borderId="6" xfId="0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right"/>
    </xf>
    <xf numFmtId="164" fontId="12" fillId="8" borderId="6" xfId="0" applyNumberFormat="1" applyFont="1" applyFill="1" applyBorder="1" applyAlignment="1">
      <alignment horizontal="center" vertical="center"/>
    </xf>
    <xf numFmtId="165" fontId="12" fillId="8" borderId="6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horizontal="center"/>
    </xf>
    <xf numFmtId="0" fontId="12" fillId="8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vertical="center"/>
    </xf>
    <xf numFmtId="170" fontId="2" fillId="3" borderId="6" xfId="0" applyNumberFormat="1" applyFont="1" applyFill="1" applyBorder="1" applyAlignment="1">
      <alignment horizontal="center"/>
    </xf>
    <xf numFmtId="165" fontId="12" fillId="7" borderId="6" xfId="0" applyNumberFormat="1" applyFont="1" applyFill="1" applyBorder="1" applyAlignment="1">
      <alignment vertical="center"/>
    </xf>
    <xf numFmtId="0" fontId="12" fillId="7" borderId="6" xfId="0" applyFont="1" applyFill="1" applyBorder="1" applyAlignment="1">
      <alignment horizontal="center" vertical="center"/>
    </xf>
    <xf numFmtId="167" fontId="2" fillId="3" borderId="20" xfId="0" applyNumberFormat="1" applyFont="1" applyFill="1" applyBorder="1" applyAlignment="1">
      <alignment horizontal="left"/>
    </xf>
    <xf numFmtId="0" fontId="12" fillId="7" borderId="6" xfId="0" applyFont="1" applyFill="1" applyBorder="1" applyAlignment="1">
      <alignment horizontal="left" vertical="center"/>
    </xf>
    <xf numFmtId="165" fontId="2" fillId="7" borderId="36" xfId="0" applyNumberFormat="1" applyFont="1" applyFill="1" applyBorder="1" applyAlignment="1">
      <alignment horizontal="right"/>
    </xf>
    <xf numFmtId="9" fontId="2" fillId="7" borderId="20" xfId="0" applyNumberFormat="1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 vertical="center"/>
    </xf>
    <xf numFmtId="9" fontId="2" fillId="0" borderId="40" xfId="0" applyNumberFormat="1" applyFont="1" applyBorder="1" applyAlignment="1">
      <alignment horizontal="center"/>
    </xf>
    <xf numFmtId="1" fontId="2" fillId="3" borderId="36" xfId="0" applyNumberFormat="1" applyFont="1" applyFill="1" applyBorder="1" applyAlignment="1">
      <alignment horizontal="center" vertical="center"/>
    </xf>
    <xf numFmtId="1" fontId="2" fillId="0" borderId="20" xfId="0" applyNumberFormat="1" applyFont="1" applyBorder="1" applyAlignment="1">
      <alignment horizontal="left" vertical="center"/>
    </xf>
    <xf numFmtId="1" fontId="2" fillId="10" borderId="20" xfId="0" applyNumberFormat="1" applyFont="1" applyFill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0" xfId="0" applyFont="1" applyBorder="1"/>
    <xf numFmtId="1" fontId="24" fillId="3" borderId="6" xfId="0" applyNumberFormat="1" applyFont="1" applyFill="1" applyBorder="1" applyAlignment="1">
      <alignment horizontal="center"/>
    </xf>
    <xf numFmtId="167" fontId="29" fillId="3" borderId="6" xfId="0" applyNumberFormat="1" applyFont="1" applyFill="1" applyBorder="1" applyAlignment="1">
      <alignment horizontal="left"/>
    </xf>
    <xf numFmtId="167" fontId="24" fillId="3" borderId="6" xfId="0" applyNumberFormat="1" applyFont="1" applyFill="1" applyBorder="1" applyAlignment="1">
      <alignment horizontal="center"/>
    </xf>
    <xf numFmtId="9" fontId="2" fillId="0" borderId="42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right" vertical="center"/>
    </xf>
    <xf numFmtId="167" fontId="2" fillId="3" borderId="20" xfId="0" applyNumberFormat="1" applyFont="1" applyFill="1" applyBorder="1" applyAlignment="1">
      <alignment horizontal="right" vertic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/>
    <xf numFmtId="165" fontId="24" fillId="7" borderId="9" xfId="0" applyNumberFormat="1" applyFont="1" applyFill="1" applyBorder="1" applyAlignment="1">
      <alignment horizontal="center" vertical="center"/>
    </xf>
    <xf numFmtId="9" fontId="2" fillId="0" borderId="46" xfId="0" applyNumberFormat="1" applyFont="1" applyBorder="1" applyAlignment="1">
      <alignment horizontal="center"/>
    </xf>
    <xf numFmtId="9" fontId="2" fillId="3" borderId="20" xfId="0" applyNumberFormat="1" applyFont="1" applyFill="1" applyBorder="1" applyAlignment="1">
      <alignment horizontal="center" vertical="center"/>
    </xf>
    <xf numFmtId="0" fontId="30" fillId="11" borderId="8" xfId="0" applyFont="1" applyFill="1" applyBorder="1" applyAlignment="1">
      <alignment horizontal="left" vertical="center"/>
    </xf>
    <xf numFmtId="0" fontId="2" fillId="12" borderId="16" xfId="0" applyFont="1" applyFill="1" applyBorder="1"/>
    <xf numFmtId="167" fontId="2" fillId="3" borderId="20" xfId="0" applyNumberFormat="1" applyFont="1" applyFill="1" applyBorder="1" applyAlignment="1">
      <alignment horizontal="left" vertical="center"/>
    </xf>
    <xf numFmtId="9" fontId="24" fillId="7" borderId="47" xfId="0" applyNumberFormat="1" applyFont="1" applyFill="1" applyBorder="1" applyAlignment="1">
      <alignment horizontal="center"/>
    </xf>
    <xf numFmtId="165" fontId="2" fillId="12" borderId="1" xfId="0" applyNumberFormat="1" applyFont="1" applyFill="1" applyBorder="1" applyAlignment="1">
      <alignment horizontal="center"/>
    </xf>
    <xf numFmtId="0" fontId="12" fillId="8" borderId="35" xfId="0" applyFont="1" applyFill="1" applyBorder="1" applyAlignment="1">
      <alignment horizontal="left" vertical="center"/>
    </xf>
    <xf numFmtId="1" fontId="2" fillId="3" borderId="20" xfId="0" applyNumberFormat="1" applyFont="1" applyFill="1" applyBorder="1" applyAlignment="1">
      <alignment horizontal="left" vertical="center"/>
    </xf>
    <xf numFmtId="170" fontId="2" fillId="0" borderId="0" xfId="0" applyNumberFormat="1" applyFont="1" applyAlignment="1">
      <alignment horizontal="center"/>
    </xf>
    <xf numFmtId="1" fontId="2" fillId="3" borderId="6" xfId="0" applyNumberFormat="1" applyFont="1" applyFill="1" applyBorder="1" applyAlignment="1">
      <alignment horizontal="left"/>
    </xf>
    <xf numFmtId="165" fontId="2" fillId="7" borderId="20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/>
    </xf>
    <xf numFmtId="9" fontId="2" fillId="7" borderId="20" xfId="0" applyNumberFormat="1" applyFont="1" applyFill="1" applyBorder="1" applyAlignment="1">
      <alignment horizontal="center" vertical="center"/>
    </xf>
    <xf numFmtId="167" fontId="2" fillId="3" borderId="6" xfId="0" applyNumberFormat="1" applyFont="1" applyFill="1" applyBorder="1" applyAlignment="1">
      <alignment horizontal="center"/>
    </xf>
    <xf numFmtId="9" fontId="30" fillId="11" borderId="4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13" borderId="33" xfId="0" applyFont="1" applyFill="1" applyBorder="1" applyAlignment="1">
      <alignment horizontal="center" vertical="center"/>
    </xf>
    <xf numFmtId="164" fontId="2" fillId="3" borderId="49" xfId="0" applyNumberFormat="1" applyFont="1" applyFill="1" applyBorder="1" applyAlignment="1">
      <alignment horizontal="center" vertical="center"/>
    </xf>
    <xf numFmtId="164" fontId="2" fillId="3" borderId="36" xfId="0" applyNumberFormat="1" applyFont="1" applyFill="1" applyBorder="1" applyAlignment="1">
      <alignment horizontal="center" vertical="center"/>
    </xf>
    <xf numFmtId="1" fontId="2" fillId="0" borderId="50" xfId="0" applyNumberFormat="1" applyFont="1" applyBorder="1" applyAlignment="1">
      <alignment horizontal="left" vertical="center"/>
    </xf>
    <xf numFmtId="1" fontId="24" fillId="3" borderId="6" xfId="0" applyNumberFormat="1" applyFont="1" applyFill="1" applyBorder="1" applyAlignment="1">
      <alignment horizontal="center" vertical="center"/>
    </xf>
    <xf numFmtId="167" fontId="29" fillId="3" borderId="6" xfId="0" applyNumberFormat="1" applyFont="1" applyFill="1" applyBorder="1" applyAlignment="1">
      <alignment horizontal="left" vertical="center"/>
    </xf>
    <xf numFmtId="167" fontId="24" fillId="3" borderId="6" xfId="0" applyNumberFormat="1" applyFont="1" applyFill="1" applyBorder="1" applyAlignment="1">
      <alignment horizontal="center" vertical="center"/>
    </xf>
    <xf numFmtId="49" fontId="7" fillId="0" borderId="37" xfId="0" applyNumberFormat="1" applyFont="1" applyBorder="1" applyAlignment="1">
      <alignment horizontal="left" vertical="center"/>
    </xf>
    <xf numFmtId="165" fontId="24" fillId="7" borderId="33" xfId="0" applyNumberFormat="1" applyFont="1" applyFill="1" applyBorder="1" applyAlignment="1">
      <alignment horizontal="left" vertical="center"/>
    </xf>
    <xf numFmtId="9" fontId="24" fillId="7" borderId="20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9" fillId="3" borderId="6" xfId="0" applyNumberFormat="1" applyFont="1" applyFill="1" applyBorder="1" applyAlignment="1">
      <alignment horizontal="left" vertical="center"/>
    </xf>
    <xf numFmtId="1" fontId="29" fillId="3" borderId="6" xfId="0" applyNumberFormat="1" applyFont="1" applyFill="1" applyBorder="1" applyAlignment="1">
      <alignment horizontal="center" vertical="center"/>
    </xf>
    <xf numFmtId="164" fontId="29" fillId="3" borderId="6" xfId="0" applyNumberFormat="1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horizontal="right" vertical="center"/>
    </xf>
    <xf numFmtId="167" fontId="2" fillId="3" borderId="6" xfId="0" applyNumberFormat="1" applyFont="1" applyFill="1" applyBorder="1" applyAlignment="1">
      <alignment horizontal="left" vertical="center"/>
    </xf>
    <xf numFmtId="167" fontId="2" fillId="3" borderId="6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1" fontId="2" fillId="3" borderId="6" xfId="0" applyNumberFormat="1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" fontId="24" fillId="14" borderId="36" xfId="0" applyNumberFormat="1" applyFont="1" applyFill="1" applyBorder="1" applyAlignment="1">
      <alignment horizontal="center" vertical="center"/>
    </xf>
    <xf numFmtId="1" fontId="24" fillId="14" borderId="20" xfId="0" applyNumberFormat="1" applyFont="1" applyFill="1" applyBorder="1" applyAlignment="1">
      <alignment horizontal="left" vertical="center"/>
    </xf>
    <xf numFmtId="1" fontId="2" fillId="14" borderId="20" xfId="0" applyNumberFormat="1" applyFont="1" applyFill="1" applyBorder="1" applyAlignment="1">
      <alignment horizontal="center" vertical="center"/>
    </xf>
    <xf numFmtId="164" fontId="2" fillId="14" borderId="20" xfId="0" applyNumberFormat="1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/>
    </xf>
    <xf numFmtId="165" fontId="2" fillId="14" borderId="20" xfId="0" applyNumberFormat="1" applyFont="1" applyFill="1" applyBorder="1" applyAlignment="1">
      <alignment horizontal="center" vertical="center"/>
    </xf>
    <xf numFmtId="165" fontId="24" fillId="14" borderId="51" xfId="0" applyNumberFormat="1" applyFont="1" applyFill="1" applyBorder="1" applyAlignment="1">
      <alignment horizontal="left" vertical="center"/>
    </xf>
    <xf numFmtId="4" fontId="2" fillId="14" borderId="20" xfId="0" applyNumberFormat="1" applyFont="1" applyFill="1" applyBorder="1" applyAlignment="1">
      <alignment horizontal="left" vertical="center"/>
    </xf>
    <xf numFmtId="4" fontId="2" fillId="3" borderId="51" xfId="0" applyNumberFormat="1" applyFont="1" applyFill="1" applyBorder="1" applyAlignment="1">
      <alignment horizontal="center" vertical="center"/>
    </xf>
    <xf numFmtId="165" fontId="24" fillId="14" borderId="51" xfId="0" applyNumberFormat="1" applyFont="1" applyFill="1" applyBorder="1" applyAlignment="1">
      <alignment horizontal="right" vertical="center"/>
    </xf>
    <xf numFmtId="9" fontId="24" fillId="14" borderId="51" xfId="0" applyNumberFormat="1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  <xf numFmtId="9" fontId="2" fillId="3" borderId="20" xfId="0" applyNumberFormat="1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/>
    <xf numFmtId="0" fontId="7" fillId="0" borderId="20" xfId="0" applyFont="1" applyBorder="1" applyAlignment="1">
      <alignment horizontal="left" vertical="center"/>
    </xf>
    <xf numFmtId="171" fontId="2" fillId="3" borderId="6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165" fontId="2" fillId="3" borderId="49" xfId="0" applyNumberFormat="1" applyFont="1" applyFill="1" applyBorder="1" applyAlignment="1">
      <alignment horizontal="center"/>
    </xf>
    <xf numFmtId="165" fontId="2" fillId="3" borderId="51" xfId="0" applyNumberFormat="1" applyFont="1" applyFill="1" applyBorder="1" applyAlignment="1">
      <alignment horizontal="center"/>
    </xf>
    <xf numFmtId="0" fontId="2" fillId="12" borderId="9" xfId="0" applyFont="1" applyFill="1" applyBorder="1"/>
    <xf numFmtId="165" fontId="2" fillId="12" borderId="9" xfId="0" applyNumberFormat="1" applyFont="1" applyFill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12" fillId="8" borderId="34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165" fontId="2" fillId="3" borderId="56" xfId="0" applyNumberFormat="1" applyFont="1" applyFill="1" applyBorder="1" applyAlignment="1">
      <alignment horizontal="center"/>
    </xf>
    <xf numFmtId="0" fontId="7" fillId="0" borderId="59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9" fontId="2" fillId="3" borderId="51" xfId="0" applyNumberFormat="1" applyFont="1" applyFill="1" applyBorder="1" applyAlignment="1">
      <alignment horizontal="center"/>
    </xf>
    <xf numFmtId="165" fontId="2" fillId="12" borderId="8" xfId="0" applyNumberFormat="1" applyFont="1" applyFill="1" applyBorder="1" applyAlignment="1">
      <alignment horizontal="center"/>
    </xf>
    <xf numFmtId="0" fontId="12" fillId="4" borderId="33" xfId="0" applyFont="1" applyFill="1" applyBorder="1" applyAlignment="1">
      <alignment horizontal="center" vertical="center"/>
    </xf>
    <xf numFmtId="0" fontId="32" fillId="0" borderId="0" xfId="0" applyFont="1"/>
    <xf numFmtId="49" fontId="7" fillId="0" borderId="37" xfId="0" applyNumberFormat="1" applyFont="1" applyBorder="1" applyAlignment="1">
      <alignment horizontal="left" vertical="center" wrapText="1"/>
    </xf>
    <xf numFmtId="0" fontId="33" fillId="0" borderId="0" xfId="0" applyFont="1"/>
    <xf numFmtId="0" fontId="12" fillId="16" borderId="33" xfId="0" applyFont="1" applyFill="1" applyBorder="1" applyAlignment="1">
      <alignment horizontal="center" vertical="center"/>
    </xf>
    <xf numFmtId="0" fontId="26" fillId="0" borderId="0" xfId="0" applyFont="1"/>
    <xf numFmtId="0" fontId="12" fillId="17" borderId="33" xfId="0" applyFont="1" applyFill="1" applyBorder="1" applyAlignment="1">
      <alignment horizontal="center" vertical="center"/>
    </xf>
    <xf numFmtId="165" fontId="2" fillId="7" borderId="45" xfId="0" applyNumberFormat="1" applyFont="1" applyFill="1" applyBorder="1" applyAlignment="1">
      <alignment horizontal="right" vertical="center"/>
    </xf>
    <xf numFmtId="9" fontId="2" fillId="7" borderId="45" xfId="0" applyNumberFormat="1" applyFont="1" applyFill="1" applyBorder="1" applyAlignment="1">
      <alignment horizontal="center" vertical="center"/>
    </xf>
    <xf numFmtId="164" fontId="24" fillId="14" borderId="36" xfId="0" applyNumberFormat="1" applyFont="1" applyFill="1" applyBorder="1" applyAlignment="1">
      <alignment horizontal="center" vertical="center"/>
    </xf>
    <xf numFmtId="165" fontId="2" fillId="7" borderId="25" xfId="0" applyNumberFormat="1" applyFont="1" applyFill="1" applyBorder="1" applyAlignment="1">
      <alignment horizontal="right" vertical="center"/>
    </xf>
    <xf numFmtId="0" fontId="34" fillId="0" borderId="0" xfId="0" applyFont="1"/>
    <xf numFmtId="49" fontId="4" fillId="3" borderId="2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9" fontId="4" fillId="5" borderId="2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center"/>
    </xf>
    <xf numFmtId="165" fontId="2" fillId="12" borderId="20" xfId="0" applyNumberFormat="1" applyFont="1" applyFill="1" applyBorder="1" applyAlignment="1">
      <alignment horizontal="center"/>
    </xf>
    <xf numFmtId="168" fontId="2" fillId="10" borderId="6" xfId="0" applyNumberFormat="1" applyFont="1" applyFill="1" applyBorder="1" applyAlignment="1">
      <alignment horizontal="center"/>
    </xf>
    <xf numFmtId="170" fontId="21" fillId="3" borderId="6" xfId="0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/>
    <xf numFmtId="0" fontId="36" fillId="3" borderId="6" xfId="0" applyFont="1" applyFill="1" applyBorder="1" applyAlignment="1">
      <alignment horizontal="left"/>
    </xf>
    <xf numFmtId="2" fontId="24" fillId="14" borderId="36" xfId="0" applyNumberFormat="1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left" vertical="center"/>
    </xf>
    <xf numFmtId="0" fontId="2" fillId="12" borderId="60" xfId="0" applyFont="1" applyFill="1" applyBorder="1"/>
    <xf numFmtId="0" fontId="37" fillId="0" borderId="0" xfId="0" applyFont="1"/>
    <xf numFmtId="0" fontId="37" fillId="0" borderId="0" xfId="0" applyFont="1" applyAlignment="1">
      <alignment horizontal="center"/>
    </xf>
    <xf numFmtId="0" fontId="38" fillId="0" borderId="0" xfId="0" applyFont="1"/>
    <xf numFmtId="0" fontId="39" fillId="0" borderId="0" xfId="0" applyFont="1" applyAlignment="1"/>
    <xf numFmtId="0" fontId="20" fillId="3" borderId="6" xfId="0" applyFont="1" applyFill="1" applyBorder="1"/>
    <xf numFmtId="0" fontId="20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6" fontId="7" fillId="0" borderId="1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center"/>
    </xf>
    <xf numFmtId="172" fontId="2" fillId="0" borderId="2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173" fontId="29" fillId="0" borderId="0" xfId="0" applyNumberFormat="1" applyFont="1" applyAlignment="1">
      <alignment vertical="center"/>
    </xf>
    <xf numFmtId="0" fontId="12" fillId="13" borderId="32" xfId="0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vertical="center"/>
    </xf>
    <xf numFmtId="173" fontId="29" fillId="3" borderId="6" xfId="0" applyNumberFormat="1" applyFont="1" applyFill="1" applyBorder="1" applyAlignment="1">
      <alignment vertical="center"/>
    </xf>
    <xf numFmtId="173" fontId="26" fillId="3" borderId="6" xfId="0" applyNumberFormat="1" applyFont="1" applyFill="1" applyBorder="1" applyAlignment="1">
      <alignment vertical="center"/>
    </xf>
    <xf numFmtId="167" fontId="24" fillId="3" borderId="6" xfId="0" applyNumberFormat="1" applyFont="1" applyFill="1" applyBorder="1" applyAlignment="1">
      <alignment horizontal="left" vertical="center"/>
    </xf>
    <xf numFmtId="164" fontId="12" fillId="13" borderId="62" xfId="0" applyNumberFormat="1" applyFont="1" applyFill="1" applyBorder="1" applyAlignment="1">
      <alignment horizontal="center" vertical="center"/>
    </xf>
    <xf numFmtId="165" fontId="12" fillId="13" borderId="62" xfId="0" applyNumberFormat="1" applyFont="1" applyFill="1" applyBorder="1" applyAlignment="1">
      <alignment horizontal="center" vertical="center"/>
    </xf>
    <xf numFmtId="174" fontId="12" fillId="13" borderId="62" xfId="0" applyNumberFormat="1" applyFont="1" applyFill="1" applyBorder="1" applyAlignment="1">
      <alignment horizontal="left" vertical="center"/>
    </xf>
    <xf numFmtId="174" fontId="12" fillId="3" borderId="32" xfId="0" applyNumberFormat="1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horizontal="left" vertical="center"/>
    </xf>
    <xf numFmtId="164" fontId="12" fillId="3" borderId="6" xfId="0" applyNumberFormat="1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center" vertical="center"/>
    </xf>
    <xf numFmtId="174" fontId="12" fillId="3" borderId="6" xfId="0" applyNumberFormat="1" applyFont="1" applyFill="1" applyBorder="1" applyAlignment="1">
      <alignment horizontal="left" vertical="center"/>
    </xf>
    <xf numFmtId="174" fontId="12" fillId="3" borderId="6" xfId="0" applyNumberFormat="1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left" vertical="center"/>
    </xf>
    <xf numFmtId="9" fontId="24" fillId="3" borderId="6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/>
    </xf>
    <xf numFmtId="167" fontId="24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horizontal="right" vertical="center"/>
    </xf>
    <xf numFmtId="167" fontId="21" fillId="0" borderId="0" xfId="0" applyNumberFormat="1" applyFont="1" applyAlignment="1">
      <alignment horizontal="left" vertical="center"/>
    </xf>
    <xf numFmtId="167" fontId="21" fillId="3" borderId="6" xfId="0" applyNumberFormat="1" applyFont="1" applyFill="1" applyBorder="1" applyAlignment="1">
      <alignment horizontal="right" vertical="center"/>
    </xf>
    <xf numFmtId="9" fontId="21" fillId="0" borderId="0" xfId="0" applyNumberFormat="1" applyFont="1" applyAlignment="1">
      <alignment horizontal="center" vertical="center"/>
    </xf>
    <xf numFmtId="173" fontId="26" fillId="0" borderId="0" xfId="0" applyNumberFormat="1" applyFont="1" applyAlignment="1">
      <alignment vertical="center"/>
    </xf>
    <xf numFmtId="167" fontId="41" fillId="3" borderId="6" xfId="0" applyNumberFormat="1" applyFont="1" applyFill="1" applyBorder="1" applyAlignment="1">
      <alignment horizontal="left" vertical="center"/>
    </xf>
    <xf numFmtId="1" fontId="29" fillId="0" borderId="0" xfId="0" applyNumberFormat="1" applyFont="1" applyAlignment="1">
      <alignment horizontal="left" vertical="center"/>
    </xf>
    <xf numFmtId="0" fontId="12" fillId="13" borderId="32" xfId="0" applyFont="1" applyFill="1" applyBorder="1" applyAlignment="1">
      <alignment vertical="center"/>
    </xf>
    <xf numFmtId="164" fontId="12" fillId="13" borderId="32" xfId="0" applyNumberFormat="1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horizontal="center" vertical="center"/>
    </xf>
    <xf numFmtId="165" fontId="24" fillId="18" borderId="33" xfId="0" applyNumberFormat="1" applyFont="1" applyFill="1" applyBorder="1" applyAlignment="1">
      <alignment horizontal="center" vertical="center"/>
    </xf>
    <xf numFmtId="49" fontId="7" fillId="0" borderId="53" xfId="0" applyNumberFormat="1" applyFont="1" applyBorder="1" applyAlignment="1">
      <alignment horizontal="left" vertical="center"/>
    </xf>
    <xf numFmtId="9" fontId="24" fillId="18" borderId="1" xfId="0" applyNumberFormat="1" applyFont="1" applyFill="1" applyBorder="1" applyAlignment="1">
      <alignment horizontal="center" vertical="center"/>
    </xf>
    <xf numFmtId="49" fontId="7" fillId="0" borderId="20" xfId="0" applyNumberFormat="1" applyFont="1" applyBorder="1" applyAlignment="1">
      <alignment horizontal="left" vertical="center"/>
    </xf>
    <xf numFmtId="164" fontId="24" fillId="3" borderId="6" xfId="0" applyNumberFormat="1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165" fontId="24" fillId="3" borderId="6" xfId="0" applyNumberFormat="1" applyFont="1" applyFill="1" applyBorder="1" applyAlignment="1">
      <alignment horizontal="center"/>
    </xf>
    <xf numFmtId="165" fontId="24" fillId="3" borderId="6" xfId="0" applyNumberFormat="1" applyFont="1" applyFill="1" applyBorder="1" applyAlignment="1">
      <alignment horizontal="right"/>
    </xf>
    <xf numFmtId="167" fontId="24" fillId="3" borderId="6" xfId="0" applyNumberFormat="1" applyFont="1" applyFill="1" applyBorder="1" applyAlignment="1">
      <alignment horizontal="left"/>
    </xf>
    <xf numFmtId="0" fontId="24" fillId="3" borderId="6" xfId="0" applyFont="1" applyFill="1" applyBorder="1" applyAlignment="1">
      <alignment horizontal="left"/>
    </xf>
    <xf numFmtId="165" fontId="24" fillId="2" borderId="46" xfId="0" applyNumberFormat="1" applyFont="1" applyFill="1" applyBorder="1" applyAlignment="1">
      <alignment horizontal="center"/>
    </xf>
    <xf numFmtId="165" fontId="24" fillId="2" borderId="65" xfId="0" applyNumberFormat="1" applyFont="1" applyFill="1" applyBorder="1" applyAlignment="1">
      <alignment horizontal="center"/>
    </xf>
    <xf numFmtId="0" fontId="21" fillId="2" borderId="66" xfId="0" applyFont="1" applyFill="1" applyBorder="1" applyAlignment="1">
      <alignment horizontal="left"/>
    </xf>
    <xf numFmtId="0" fontId="21" fillId="3" borderId="20" xfId="0" applyFont="1" applyFill="1" applyBorder="1" applyAlignment="1">
      <alignment horizontal="left"/>
    </xf>
    <xf numFmtId="165" fontId="12" fillId="2" borderId="67" xfId="0" applyNumberFormat="1" applyFont="1" applyFill="1" applyBorder="1" applyAlignment="1">
      <alignment horizontal="center"/>
    </xf>
    <xf numFmtId="0" fontId="12" fillId="2" borderId="67" xfId="0" applyFont="1" applyFill="1" applyBorder="1" applyAlignment="1">
      <alignment horizontal="center"/>
    </xf>
    <xf numFmtId="0" fontId="21" fillId="2" borderId="44" xfId="0" applyFont="1" applyFill="1" applyBorder="1" applyAlignment="1">
      <alignment horizontal="left"/>
    </xf>
    <xf numFmtId="1" fontId="24" fillId="3" borderId="6" xfId="0" applyNumberFormat="1" applyFont="1" applyFill="1" applyBorder="1" applyAlignment="1">
      <alignment horizontal="left"/>
    </xf>
    <xf numFmtId="165" fontId="24" fillId="3" borderId="68" xfId="0" applyNumberFormat="1" applyFont="1" applyFill="1" applyBorder="1"/>
    <xf numFmtId="167" fontId="24" fillId="3" borderId="32" xfId="0" applyNumberFormat="1" applyFont="1" applyFill="1" applyBorder="1" applyAlignment="1">
      <alignment horizontal="left"/>
    </xf>
    <xf numFmtId="9" fontId="24" fillId="7" borderId="33" xfId="0" applyNumberFormat="1" applyFont="1" applyFill="1" applyBorder="1" applyAlignment="1">
      <alignment horizontal="center"/>
    </xf>
    <xf numFmtId="167" fontId="24" fillId="3" borderId="69" xfId="0" applyNumberFormat="1" applyFont="1" applyFill="1" applyBorder="1" applyAlignment="1">
      <alignment horizontal="left"/>
    </xf>
    <xf numFmtId="0" fontId="20" fillId="3" borderId="6" xfId="0" applyFont="1" applyFill="1" applyBorder="1" applyAlignment="1">
      <alignment horizontal="left"/>
    </xf>
    <xf numFmtId="164" fontId="20" fillId="3" borderId="6" xfId="0" applyNumberFormat="1" applyFont="1" applyFill="1" applyBorder="1" applyAlignment="1">
      <alignment horizontal="center"/>
    </xf>
    <xf numFmtId="165" fontId="20" fillId="3" borderId="6" xfId="0" applyNumberFormat="1" applyFont="1" applyFill="1" applyBorder="1" applyAlignment="1">
      <alignment horizontal="center"/>
    </xf>
    <xf numFmtId="165" fontId="20" fillId="3" borderId="6" xfId="0" applyNumberFormat="1" applyFont="1" applyFill="1" applyBorder="1"/>
    <xf numFmtId="167" fontId="20" fillId="3" borderId="6" xfId="0" applyNumberFormat="1" applyFont="1" applyFill="1" applyBorder="1" applyAlignment="1">
      <alignment horizontal="left"/>
    </xf>
    <xf numFmtId="167" fontId="20" fillId="3" borderId="6" xfId="0" applyNumberFormat="1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20" fillId="0" borderId="0" xfId="0" applyNumberFormat="1" applyFont="1"/>
    <xf numFmtId="167" fontId="20" fillId="0" borderId="0" xfId="0" applyNumberFormat="1" applyFont="1" applyAlignment="1">
      <alignment horizontal="left"/>
    </xf>
    <xf numFmtId="167" fontId="20" fillId="0" borderId="0" xfId="0" applyNumberFormat="1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left"/>
    </xf>
    <xf numFmtId="0" fontId="1" fillId="3" borderId="6" xfId="0" applyFont="1" applyFill="1" applyBorder="1" applyAlignment="1">
      <alignment horizontal="left"/>
    </xf>
    <xf numFmtId="9" fontId="2" fillId="7" borderId="51" xfId="0" applyNumberFormat="1" applyFont="1" applyFill="1" applyBorder="1" applyAlignment="1">
      <alignment horizontal="center" vertical="center"/>
    </xf>
    <xf numFmtId="49" fontId="2" fillId="3" borderId="36" xfId="0" applyNumberFormat="1" applyFont="1" applyFill="1" applyBorder="1" applyAlignment="1">
      <alignment horizontal="center" vertical="center"/>
    </xf>
    <xf numFmtId="167" fontId="2" fillId="3" borderId="36" xfId="0" applyNumberFormat="1" applyFont="1" applyFill="1" applyBorder="1" applyAlignment="1">
      <alignment horizontal="right" vertical="center"/>
    </xf>
    <xf numFmtId="9" fontId="2" fillId="7" borderId="25" xfId="0" applyNumberFormat="1" applyFont="1" applyFill="1" applyBorder="1" applyAlignment="1">
      <alignment horizontal="center" vertical="center"/>
    </xf>
    <xf numFmtId="4" fontId="2" fillId="3" borderId="56" xfId="0" applyNumberFormat="1" applyFont="1" applyFill="1" applyBorder="1" applyAlignment="1">
      <alignment horizontal="center" vertical="center"/>
    </xf>
    <xf numFmtId="4" fontId="2" fillId="14" borderId="36" xfId="0" applyNumberFormat="1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29" fillId="3" borderId="6" xfId="0" applyFont="1" applyFill="1" applyBorder="1" applyAlignment="1">
      <alignment vertical="center"/>
    </xf>
    <xf numFmtId="0" fontId="26" fillId="3" borderId="6" xfId="0" applyFont="1" applyFill="1" applyBorder="1" applyAlignment="1">
      <alignment vertical="center"/>
    </xf>
    <xf numFmtId="1" fontId="2" fillId="0" borderId="59" xfId="0" applyNumberFormat="1" applyFont="1" applyBorder="1" applyAlignment="1">
      <alignment horizontal="left" vertical="center"/>
    </xf>
    <xf numFmtId="165" fontId="24" fillId="14" borderId="36" xfId="0" applyNumberFormat="1" applyFont="1" applyFill="1" applyBorder="1" applyAlignment="1">
      <alignment horizontal="left" vertical="center"/>
    </xf>
    <xf numFmtId="9" fontId="24" fillId="14" borderId="36" xfId="0" applyNumberFormat="1" applyFont="1" applyFill="1" applyBorder="1" applyAlignment="1">
      <alignment horizontal="center" vertical="center"/>
    </xf>
    <xf numFmtId="1" fontId="7" fillId="0" borderId="20" xfId="0" applyNumberFormat="1" applyFont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9" fontId="2" fillId="3" borderId="70" xfId="0" applyNumberFormat="1" applyFont="1" applyFill="1" applyBorder="1" applyAlignment="1">
      <alignment horizontal="center" vertical="center"/>
    </xf>
    <xf numFmtId="167" fontId="36" fillId="3" borderId="6" xfId="0" applyNumberFormat="1" applyFont="1" applyFill="1" applyBorder="1" applyAlignment="1">
      <alignment horizontal="left" vertical="center"/>
    </xf>
    <xf numFmtId="0" fontId="12" fillId="13" borderId="32" xfId="0" applyFont="1" applyFill="1" applyBorder="1" applyAlignment="1">
      <alignment horizontal="left" vertical="center"/>
    </xf>
    <xf numFmtId="165" fontId="12" fillId="13" borderId="32" xfId="0" applyNumberFormat="1" applyFont="1" applyFill="1" applyBorder="1" applyAlignment="1">
      <alignment horizontal="left" vertical="center"/>
    </xf>
    <xf numFmtId="165" fontId="12" fillId="13" borderId="62" xfId="0" applyNumberFormat="1" applyFont="1" applyFill="1" applyBorder="1" applyAlignment="1">
      <alignment vertical="center"/>
    </xf>
    <xf numFmtId="0" fontId="12" fillId="3" borderId="32" xfId="0" applyFont="1" applyFill="1" applyBorder="1" applyAlignment="1">
      <alignment vertical="center"/>
    </xf>
    <xf numFmtId="165" fontId="24" fillId="19" borderId="62" xfId="0" applyNumberFormat="1" applyFont="1" applyFill="1" applyBorder="1" applyAlignment="1">
      <alignment vertical="center"/>
    </xf>
    <xf numFmtId="9" fontId="24" fillId="19" borderId="32" xfId="0" applyNumberFormat="1" applyFont="1" applyFill="1" applyBorder="1" applyAlignment="1">
      <alignment horizontal="center" vertical="center"/>
    </xf>
    <xf numFmtId="165" fontId="24" fillId="7" borderId="33" xfId="0" applyNumberFormat="1" applyFont="1" applyFill="1" applyBorder="1" applyAlignment="1">
      <alignment horizontal="center" vertical="center"/>
    </xf>
    <xf numFmtId="169" fontId="2" fillId="3" borderId="6" xfId="0" applyNumberFormat="1" applyFont="1" applyFill="1" applyBorder="1" applyAlignment="1">
      <alignment horizontal="left" vertical="center"/>
    </xf>
    <xf numFmtId="169" fontId="2" fillId="3" borderId="6" xfId="0" applyNumberFormat="1" applyFont="1" applyFill="1" applyBorder="1" applyAlignment="1">
      <alignment horizontal="center" vertical="center"/>
    </xf>
    <xf numFmtId="1" fontId="24" fillId="3" borderId="6" xfId="0" applyNumberFormat="1" applyFont="1" applyFill="1" applyBorder="1" applyAlignment="1">
      <alignment horizontal="left" vertical="center"/>
    </xf>
    <xf numFmtId="1" fontId="7" fillId="3" borderId="20" xfId="0" applyNumberFormat="1" applyFont="1" applyFill="1" applyBorder="1" applyAlignment="1">
      <alignment horizontal="left" vertical="center"/>
    </xf>
    <xf numFmtId="1" fontId="2" fillId="10" borderId="20" xfId="0" applyNumberFormat="1" applyFont="1" applyFill="1" applyBorder="1" applyAlignment="1">
      <alignment horizontal="left" vertical="center"/>
    </xf>
    <xf numFmtId="1" fontId="7" fillId="10" borderId="20" xfId="0" applyNumberFormat="1" applyFont="1" applyFill="1" applyBorder="1" applyAlignment="1">
      <alignment horizontal="left" vertical="center"/>
    </xf>
    <xf numFmtId="1" fontId="42" fillId="3" borderId="6" xfId="0" applyNumberFormat="1" applyFont="1" applyFill="1" applyBorder="1" applyAlignment="1">
      <alignment horizontal="left" vertical="center"/>
    </xf>
    <xf numFmtId="1" fontId="43" fillId="3" borderId="6" xfId="0" applyNumberFormat="1" applyFont="1" applyFill="1" applyBorder="1" applyAlignment="1">
      <alignment horizontal="center" vertical="center"/>
    </xf>
    <xf numFmtId="165" fontId="29" fillId="3" borderId="6" xfId="0" applyNumberFormat="1" applyFont="1" applyFill="1" applyBorder="1" applyAlignment="1">
      <alignment vertical="center"/>
    </xf>
    <xf numFmtId="173" fontId="29" fillId="3" borderId="6" xfId="0" applyNumberFormat="1" applyFont="1" applyFill="1" applyBorder="1" applyAlignment="1">
      <alignment horizontal="left" vertical="center"/>
    </xf>
    <xf numFmtId="173" fontId="2" fillId="3" borderId="6" xfId="0" applyNumberFormat="1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left" vertical="center"/>
    </xf>
    <xf numFmtId="0" fontId="12" fillId="15" borderId="32" xfId="0" applyFont="1" applyFill="1" applyBorder="1" applyAlignment="1">
      <alignment vertical="center"/>
    </xf>
    <xf numFmtId="0" fontId="12" fillId="15" borderId="62" xfId="0" applyFont="1" applyFill="1" applyBorder="1" applyAlignment="1">
      <alignment vertical="center"/>
    </xf>
    <xf numFmtId="0" fontId="12" fillId="15" borderId="8" xfId="0" applyFont="1" applyFill="1" applyBorder="1" applyAlignment="1">
      <alignment vertical="center"/>
    </xf>
    <xf numFmtId="164" fontId="12" fillId="15" borderId="16" xfId="0" applyNumberFormat="1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vertical="center"/>
    </xf>
    <xf numFmtId="165" fontId="12" fillId="15" borderId="16" xfId="0" applyNumberFormat="1" applyFont="1" applyFill="1" applyBorder="1" applyAlignment="1">
      <alignment vertical="center"/>
    </xf>
    <xf numFmtId="0" fontId="12" fillId="15" borderId="9" xfId="0" applyFont="1" applyFill="1" applyBorder="1" applyAlignment="1">
      <alignment horizontal="left" vertical="center"/>
    </xf>
    <xf numFmtId="165" fontId="12" fillId="15" borderId="62" xfId="0" applyNumberFormat="1" applyFont="1" applyFill="1" applyBorder="1" applyAlignment="1">
      <alignment vertical="center"/>
    </xf>
    <xf numFmtId="0" fontId="12" fillId="15" borderId="62" xfId="0" applyFont="1" applyFill="1" applyBorder="1" applyAlignment="1">
      <alignment horizontal="center" vertical="center"/>
    </xf>
    <xf numFmtId="0" fontId="12" fillId="15" borderId="62" xfId="0" applyFont="1" applyFill="1" applyBorder="1" applyAlignment="1">
      <alignment horizontal="left" vertical="center"/>
    </xf>
    <xf numFmtId="0" fontId="12" fillId="15" borderId="32" xfId="0" applyFont="1" applyFill="1" applyBorder="1" applyAlignment="1">
      <alignment horizontal="center" vertical="center"/>
    </xf>
    <xf numFmtId="165" fontId="12" fillId="15" borderId="9" xfId="0" applyNumberFormat="1" applyFont="1" applyFill="1" applyBorder="1" applyAlignment="1">
      <alignment vertical="center"/>
    </xf>
    <xf numFmtId="165" fontId="12" fillId="15" borderId="32" xfId="0" applyNumberFormat="1" applyFont="1" applyFill="1" applyBorder="1" applyAlignment="1">
      <alignment vertical="center"/>
    </xf>
    <xf numFmtId="0" fontId="12" fillId="3" borderId="62" xfId="0" applyFont="1" applyFill="1" applyBorder="1" applyAlignment="1">
      <alignment vertical="center"/>
    </xf>
    <xf numFmtId="164" fontId="12" fillId="15" borderId="62" xfId="0" applyNumberFormat="1" applyFont="1" applyFill="1" applyBorder="1" applyAlignment="1">
      <alignment horizontal="center" vertical="center"/>
    </xf>
    <xf numFmtId="173" fontId="2" fillId="0" borderId="0" xfId="0" applyNumberFormat="1" applyFont="1" applyAlignment="1">
      <alignment vertical="center"/>
    </xf>
    <xf numFmtId="173" fontId="2" fillId="3" borderId="6" xfId="0" applyNumberFormat="1" applyFont="1" applyFill="1" applyBorder="1" applyAlignment="1">
      <alignment vertical="center"/>
    </xf>
    <xf numFmtId="173" fontId="1" fillId="3" borderId="6" xfId="0" applyNumberFormat="1" applyFont="1" applyFill="1" applyBorder="1" applyAlignment="1">
      <alignment vertical="center"/>
    </xf>
    <xf numFmtId="164" fontId="21" fillId="3" borderId="6" xfId="0" applyNumberFormat="1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165" fontId="21" fillId="3" borderId="6" xfId="0" applyNumberFormat="1" applyFont="1" applyFill="1" applyBorder="1" applyAlignment="1">
      <alignment horizontal="center" vertical="center"/>
    </xf>
    <xf numFmtId="165" fontId="21" fillId="3" borderId="6" xfId="0" applyNumberFormat="1" applyFont="1" applyFill="1" applyBorder="1" applyAlignment="1">
      <alignment horizontal="right" vertical="center"/>
    </xf>
    <xf numFmtId="167" fontId="21" fillId="3" borderId="6" xfId="0" applyNumberFormat="1" applyFont="1" applyFill="1" applyBorder="1" applyAlignment="1">
      <alignment horizontal="left" vertical="center"/>
    </xf>
    <xf numFmtId="9" fontId="21" fillId="3" borderId="6" xfId="0" applyNumberFormat="1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62" xfId="0" applyFont="1" applyFill="1" applyBorder="1" applyAlignment="1">
      <alignment vertical="center"/>
    </xf>
    <xf numFmtId="165" fontId="2" fillId="0" borderId="20" xfId="0" applyNumberFormat="1" applyFont="1" applyBorder="1" applyAlignment="1">
      <alignment horizontal="right" vertical="center"/>
    </xf>
    <xf numFmtId="1" fontId="7" fillId="3" borderId="20" xfId="0" applyNumberFormat="1" applyFont="1" applyFill="1" applyBorder="1" applyAlignment="1">
      <alignment horizontal="left" vertical="center" wrapText="1"/>
    </xf>
    <xf numFmtId="165" fontId="12" fillId="4" borderId="62" xfId="0" applyNumberFormat="1" applyFont="1" applyFill="1" applyBorder="1" applyAlignment="1">
      <alignment vertical="center"/>
    </xf>
    <xf numFmtId="0" fontId="12" fillId="4" borderId="62" xfId="0" applyFont="1" applyFill="1" applyBorder="1" applyAlignment="1">
      <alignment horizontal="left" vertical="center"/>
    </xf>
    <xf numFmtId="0" fontId="12" fillId="16" borderId="32" xfId="0" applyFont="1" applyFill="1" applyBorder="1" applyAlignment="1">
      <alignment horizontal="center" vertical="center"/>
    </xf>
    <xf numFmtId="0" fontId="12" fillId="16" borderId="62" xfId="0" applyFont="1" applyFill="1" applyBorder="1" applyAlignment="1">
      <alignment vertical="center"/>
    </xf>
    <xf numFmtId="164" fontId="12" fillId="16" borderId="62" xfId="0" applyNumberFormat="1" applyFont="1" applyFill="1" applyBorder="1" applyAlignment="1">
      <alignment horizontal="center" vertical="center"/>
    </xf>
    <xf numFmtId="165" fontId="12" fillId="16" borderId="62" xfId="0" applyNumberFormat="1" applyFont="1" applyFill="1" applyBorder="1" applyAlignment="1">
      <alignment vertical="center"/>
    </xf>
    <xf numFmtId="0" fontId="12" fillId="16" borderId="62" xfId="0" applyFont="1" applyFill="1" applyBorder="1" applyAlignment="1">
      <alignment horizontal="left" vertical="center"/>
    </xf>
    <xf numFmtId="0" fontId="12" fillId="16" borderId="62" xfId="0" applyFont="1" applyFill="1" applyBorder="1" applyAlignment="1">
      <alignment horizontal="center" vertical="center"/>
    </xf>
    <xf numFmtId="0" fontId="12" fillId="17" borderId="8" xfId="0" applyFont="1" applyFill="1" applyBorder="1" applyAlignment="1">
      <alignment vertical="center"/>
    </xf>
    <xf numFmtId="164" fontId="12" fillId="17" borderId="16" xfId="0" applyNumberFormat="1" applyFont="1" applyFill="1" applyBorder="1" applyAlignment="1">
      <alignment horizontal="center" vertical="center"/>
    </xf>
    <xf numFmtId="0" fontId="12" fillId="17" borderId="16" xfId="0" applyFont="1" applyFill="1" applyBorder="1" applyAlignment="1">
      <alignment vertical="center"/>
    </xf>
    <xf numFmtId="165" fontId="12" fillId="17" borderId="16" xfId="0" applyNumberFormat="1" applyFont="1" applyFill="1" applyBorder="1" applyAlignment="1">
      <alignment vertical="center"/>
    </xf>
    <xf numFmtId="0" fontId="12" fillId="17" borderId="16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vertical="center"/>
    </xf>
    <xf numFmtId="0" fontId="12" fillId="17" borderId="16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horizontal="left" vertical="center"/>
    </xf>
    <xf numFmtId="1" fontId="2" fillId="3" borderId="6" xfId="0" applyNumberFormat="1" applyFont="1" applyFill="1" applyBorder="1" applyAlignment="1">
      <alignment vertical="center"/>
    </xf>
    <xf numFmtId="0" fontId="12" fillId="17" borderId="32" xfId="0" applyFont="1" applyFill="1" applyBorder="1" applyAlignment="1">
      <alignment horizontal="center" vertical="center"/>
    </xf>
    <xf numFmtId="0" fontId="12" fillId="17" borderId="62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164" fontId="24" fillId="3" borderId="6" xfId="0" applyNumberFormat="1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center" vertical="center"/>
    </xf>
    <xf numFmtId="165" fontId="24" fillId="3" borderId="6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65" fontId="24" fillId="2" borderId="8" xfId="0" applyNumberFormat="1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165" fontId="24" fillId="3" borderId="1" xfId="0" applyNumberFormat="1" applyFont="1" applyFill="1" applyBorder="1" applyAlignment="1">
      <alignment vertical="center"/>
    </xf>
    <xf numFmtId="167" fontId="24" fillId="3" borderId="22" xfId="0" applyNumberFormat="1" applyFont="1" applyFill="1" applyBorder="1" applyAlignment="1">
      <alignment horizontal="left" vertical="center"/>
    </xf>
    <xf numFmtId="167" fontId="24" fillId="3" borderId="22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9" fontId="2" fillId="3" borderId="6" xfId="0" applyNumberFormat="1" applyFont="1" applyFill="1" applyBorder="1" applyAlignment="1">
      <alignment vertical="center"/>
    </xf>
    <xf numFmtId="175" fontId="2" fillId="3" borderId="6" xfId="0" applyNumberFormat="1" applyFont="1" applyFill="1" applyBorder="1" applyAlignment="1">
      <alignment horizontal="left" vertical="center"/>
    </xf>
    <xf numFmtId="175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vertical="center"/>
    </xf>
    <xf numFmtId="167" fontId="20" fillId="0" borderId="0" xfId="0" applyNumberFormat="1" applyFont="1" applyAlignment="1">
      <alignment horizontal="left" vertical="center"/>
    </xf>
    <xf numFmtId="167" fontId="20" fillId="3" borderId="6" xfId="0" applyNumberFormat="1" applyFont="1" applyFill="1" applyBorder="1" applyAlignment="1">
      <alignment vertical="center"/>
    </xf>
    <xf numFmtId="167" fontId="20" fillId="0" borderId="0" xfId="0" applyNumberFormat="1" applyFont="1" applyAlignment="1">
      <alignment horizontal="center" vertical="center"/>
    </xf>
    <xf numFmtId="49" fontId="22" fillId="5" borderId="20" xfId="0" applyNumberFormat="1" applyFont="1" applyFill="1" applyBorder="1" applyAlignment="1" applyProtection="1">
      <alignment horizontal="left" vertical="center"/>
      <protection locked="0"/>
    </xf>
    <xf numFmtId="164" fontId="2" fillId="9" borderId="20" xfId="0" applyNumberFormat="1" applyFont="1" applyFill="1" applyBorder="1" applyAlignment="1" applyProtection="1">
      <alignment horizontal="center" vertical="center"/>
      <protection locked="0"/>
    </xf>
    <xf numFmtId="0" fontId="2" fillId="9" borderId="20" xfId="0" applyFont="1" applyFill="1" applyBorder="1" applyAlignment="1" applyProtection="1">
      <alignment horizontal="center" vertical="center"/>
      <protection locked="0"/>
    </xf>
    <xf numFmtId="165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14" borderId="20" xfId="0" applyNumberFormat="1" applyFont="1" applyFill="1" applyBorder="1" applyAlignment="1" applyProtection="1">
      <alignment horizontal="center" vertical="center"/>
      <protection locked="0"/>
    </xf>
    <xf numFmtId="164" fontId="2" fillId="14" borderId="20" xfId="0" applyNumberFormat="1" applyFont="1" applyFill="1" applyBorder="1" applyAlignment="1" applyProtection="1">
      <alignment horizontal="center" vertical="center"/>
      <protection locked="0"/>
    </xf>
    <xf numFmtId="0" fontId="2" fillId="14" borderId="20" xfId="0" applyFont="1" applyFill="1" applyBorder="1" applyAlignment="1" applyProtection="1">
      <alignment horizontal="center" vertical="center"/>
      <protection locked="0"/>
    </xf>
    <xf numFmtId="165" fontId="2" fillId="14" borderId="20" xfId="0" applyNumberFormat="1" applyFont="1" applyFill="1" applyBorder="1" applyAlignment="1" applyProtection="1">
      <alignment horizontal="center" vertical="center"/>
      <protection locked="0"/>
    </xf>
    <xf numFmtId="165" fontId="2" fillId="14" borderId="20" xfId="0" applyNumberFormat="1" applyFont="1" applyFill="1" applyBorder="1" applyAlignment="1" applyProtection="1">
      <alignment horizontal="right" vertical="center"/>
      <protection locked="0"/>
    </xf>
    <xf numFmtId="165" fontId="2" fillId="9" borderId="20" xfId="0" applyNumberFormat="1" applyFont="1" applyFill="1" applyBorder="1" applyAlignment="1" applyProtection="1">
      <alignment horizontal="right" vertical="center"/>
      <protection locked="0"/>
    </xf>
    <xf numFmtId="4" fontId="2" fillId="9" borderId="20" xfId="0" applyNumberFormat="1" applyFont="1" applyFill="1" applyBorder="1" applyAlignment="1" applyProtection="1">
      <alignment horizontal="center" vertical="center"/>
      <protection locked="0"/>
    </xf>
    <xf numFmtId="1" fontId="2" fillId="9" borderId="25" xfId="0" applyNumberFormat="1" applyFont="1" applyFill="1" applyBorder="1" applyAlignment="1" applyProtection="1">
      <alignment horizontal="center" vertical="center"/>
      <protection locked="0"/>
    </xf>
    <xf numFmtId="164" fontId="2" fillId="9" borderId="25" xfId="0" applyNumberFormat="1" applyFont="1" applyFill="1" applyBorder="1" applyAlignment="1" applyProtection="1">
      <alignment horizontal="center" vertical="center"/>
      <protection locked="0"/>
    </xf>
    <xf numFmtId="0" fontId="2" fillId="9" borderId="25" xfId="0" applyFont="1" applyFill="1" applyBorder="1" applyAlignment="1" applyProtection="1">
      <alignment horizontal="center" vertical="center"/>
      <protection locked="0"/>
    </xf>
    <xf numFmtId="165" fontId="2" fillId="9" borderId="25" xfId="0" applyNumberFormat="1" applyFont="1" applyFill="1" applyBorder="1" applyAlignment="1" applyProtection="1">
      <alignment horizontal="center" vertical="center"/>
      <protection locked="0"/>
    </xf>
    <xf numFmtId="0" fontId="2" fillId="9" borderId="51" xfId="0" applyFont="1" applyFill="1" applyBorder="1" applyAlignment="1" applyProtection="1">
      <alignment horizontal="center" vertical="center"/>
      <protection locked="0"/>
    </xf>
    <xf numFmtId="165" fontId="2" fillId="9" borderId="51" xfId="0" applyNumberFormat="1" applyFont="1" applyFill="1" applyBorder="1" applyAlignment="1" applyProtection="1">
      <alignment horizontal="center" vertical="center"/>
      <protection locked="0"/>
    </xf>
    <xf numFmtId="1" fontId="2" fillId="9" borderId="20" xfId="0" applyNumberFormat="1" applyFont="1" applyFill="1" applyBorder="1" applyAlignment="1" applyProtection="1">
      <alignment horizontal="center"/>
      <protection locked="0"/>
    </xf>
    <xf numFmtId="164" fontId="2" fillId="9" borderId="20" xfId="0" applyNumberFormat="1" applyFont="1" applyFill="1" applyBorder="1" applyAlignment="1" applyProtection="1">
      <alignment horizontal="center"/>
      <protection locked="0"/>
    </xf>
    <xf numFmtId="0" fontId="2" fillId="9" borderId="20" xfId="0" applyFont="1" applyFill="1" applyBorder="1" applyAlignment="1" applyProtection="1">
      <alignment horizontal="center"/>
      <protection locked="0"/>
    </xf>
    <xf numFmtId="165" fontId="2" fillId="9" borderId="20" xfId="0" applyNumberFormat="1" applyFont="1" applyFill="1" applyBorder="1" applyAlignment="1" applyProtection="1">
      <alignment horizontal="center"/>
      <protection locked="0"/>
    </xf>
    <xf numFmtId="4" fontId="2" fillId="9" borderId="20" xfId="0" applyNumberFormat="1" applyFont="1" applyFill="1" applyBorder="1" applyAlignment="1" applyProtection="1">
      <alignment horizontal="center"/>
      <protection locked="0"/>
    </xf>
    <xf numFmtId="0" fontId="2" fillId="9" borderId="51" xfId="0" applyFont="1" applyFill="1" applyBorder="1" applyAlignment="1" applyProtection="1">
      <alignment horizontal="center"/>
      <protection locked="0"/>
    </xf>
    <xf numFmtId="165" fontId="2" fillId="9" borderId="51" xfId="0" applyNumberFormat="1" applyFont="1" applyFill="1" applyBorder="1" applyAlignment="1" applyProtection="1">
      <alignment horizontal="center"/>
      <protection locked="0"/>
    </xf>
    <xf numFmtId="167" fontId="2" fillId="9" borderId="20" xfId="0" applyNumberFormat="1" applyFont="1" applyFill="1" applyBorder="1" applyAlignment="1" applyProtection="1">
      <alignment horizontal="left" vertical="center"/>
      <protection locked="0"/>
    </xf>
    <xf numFmtId="167" fontId="2" fillId="3" borderId="20" xfId="0" applyNumberFormat="1" applyFont="1" applyFill="1" applyBorder="1" applyAlignment="1" applyProtection="1">
      <alignment horizontal="right" vertical="center"/>
      <protection locked="0"/>
    </xf>
    <xf numFmtId="167" fontId="2" fillId="9" borderId="39" xfId="0" applyNumberFormat="1" applyFont="1" applyFill="1" applyBorder="1" applyAlignment="1" applyProtection="1">
      <alignment horizontal="left"/>
      <protection locked="0"/>
    </xf>
    <xf numFmtId="167" fontId="2" fillId="3" borderId="20" xfId="0" applyNumberFormat="1" applyFont="1" applyFill="1" applyBorder="1" applyAlignment="1" applyProtection="1">
      <alignment horizontal="left"/>
      <protection locked="0"/>
    </xf>
    <xf numFmtId="165" fontId="2" fillId="9" borderId="36" xfId="0" applyNumberFormat="1" applyFont="1" applyFill="1" applyBorder="1" applyAlignment="1" applyProtection="1">
      <alignment horizontal="right"/>
      <protection locked="0"/>
    </xf>
    <xf numFmtId="167" fontId="2" fillId="3" borderId="36" xfId="0" applyNumberFormat="1" applyFont="1" applyFill="1" applyBorder="1" applyAlignment="1" applyProtection="1">
      <alignment horizontal="right" vertical="center"/>
      <protection locked="0"/>
    </xf>
    <xf numFmtId="4" fontId="2" fillId="14" borderId="20" xfId="0" applyNumberFormat="1" applyFont="1" applyFill="1" applyBorder="1" applyAlignment="1" applyProtection="1">
      <alignment horizontal="left" vertical="center"/>
      <protection locked="0"/>
    </xf>
    <xf numFmtId="4" fontId="2" fillId="3" borderId="51" xfId="0" applyNumberFormat="1" applyFont="1" applyFill="1" applyBorder="1" applyAlignment="1" applyProtection="1">
      <alignment horizontal="center" vertical="center"/>
      <protection locked="0"/>
    </xf>
    <xf numFmtId="165" fontId="24" fillId="18" borderId="33" xfId="0" applyNumberFormat="1" applyFont="1" applyFill="1" applyBorder="1" applyAlignment="1" applyProtection="1">
      <alignment horizontal="center" vertical="center"/>
      <protection locked="0"/>
    </xf>
    <xf numFmtId="4" fontId="2" fillId="3" borderId="56" xfId="0" applyNumberFormat="1" applyFont="1" applyFill="1" applyBorder="1" applyAlignment="1" applyProtection="1">
      <alignment horizontal="center" vertical="center"/>
      <protection locked="0"/>
    </xf>
    <xf numFmtId="165" fontId="2" fillId="9" borderId="45" xfId="0" applyNumberFormat="1" applyFont="1" applyFill="1" applyBorder="1" applyAlignment="1" applyProtection="1">
      <alignment horizontal="right" vertical="center"/>
      <protection locked="0"/>
    </xf>
    <xf numFmtId="165" fontId="2" fillId="9" borderId="25" xfId="0" applyNumberFormat="1" applyFont="1" applyFill="1" applyBorder="1" applyAlignment="1" applyProtection="1">
      <alignment horizontal="right" vertical="center"/>
      <protection locked="0"/>
    </xf>
    <xf numFmtId="169" fontId="2" fillId="3" borderId="20" xfId="0" applyNumberFormat="1" applyFont="1" applyFill="1" applyBorder="1" applyAlignment="1" applyProtection="1">
      <alignment horizontal="right" vertical="center"/>
      <protection locked="0"/>
    </xf>
    <xf numFmtId="0" fontId="12" fillId="17" borderId="9" xfId="0" applyFont="1" applyFill="1" applyBorder="1" applyAlignment="1" applyProtection="1">
      <alignment horizontal="left" vertical="center"/>
      <protection locked="0"/>
    </xf>
    <xf numFmtId="0" fontId="12" fillId="16" borderId="62" xfId="0" applyFont="1" applyFill="1" applyBorder="1" applyAlignment="1" applyProtection="1">
      <alignment horizontal="left" vertical="center"/>
      <protection locked="0"/>
    </xf>
    <xf numFmtId="167" fontId="2" fillId="9" borderId="20" xfId="0" applyNumberFormat="1" applyFont="1" applyFill="1" applyBorder="1" applyAlignment="1" applyProtection="1">
      <alignment horizontal="left"/>
      <protection locked="0"/>
    </xf>
    <xf numFmtId="0" fontId="12" fillId="15" borderId="62" xfId="0" applyFont="1" applyFill="1" applyBorder="1" applyAlignment="1" applyProtection="1">
      <alignment horizontal="left" vertical="center"/>
      <protection locked="0"/>
    </xf>
    <xf numFmtId="167" fontId="2" fillId="3" borderId="6" xfId="0" applyNumberFormat="1" applyFont="1" applyFill="1" applyBorder="1" applyAlignment="1" applyProtection="1">
      <alignment horizontal="left" vertical="center"/>
      <protection locked="0"/>
    </xf>
    <xf numFmtId="4" fontId="2" fillId="14" borderId="36" xfId="0" applyNumberFormat="1" applyFont="1" applyFill="1" applyBorder="1" applyAlignment="1" applyProtection="1">
      <alignment horizontal="left" vertical="center"/>
      <protection locked="0"/>
    </xf>
    <xf numFmtId="167" fontId="2" fillId="3" borderId="20" xfId="0" applyNumberFormat="1" applyFont="1" applyFill="1" applyBorder="1" applyAlignment="1" applyProtection="1">
      <alignment horizontal="left" vertical="center"/>
      <protection locked="0"/>
    </xf>
    <xf numFmtId="0" fontId="12" fillId="8" borderId="33" xfId="0" applyFont="1" applyFill="1" applyBorder="1" applyAlignment="1" applyProtection="1">
      <alignment horizontal="left" vertical="center"/>
      <protection locked="0"/>
    </xf>
    <xf numFmtId="167" fontId="24" fillId="3" borderId="6" xfId="0" applyNumberFormat="1" applyFont="1" applyFill="1" applyBorder="1" applyAlignment="1" applyProtection="1">
      <alignment horizontal="center"/>
      <protection locked="0"/>
    </xf>
    <xf numFmtId="164" fontId="12" fillId="8" borderId="33" xfId="0" applyNumberFormat="1" applyFont="1" applyFill="1" applyBorder="1" applyAlignment="1" applyProtection="1">
      <alignment horizontal="center" vertic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64" fontId="2" fillId="3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165" fontId="2" fillId="3" borderId="6" xfId="0" applyNumberFormat="1" applyFont="1" applyFill="1" applyBorder="1" applyAlignment="1" applyProtection="1">
      <alignment horizontal="center"/>
      <protection locked="0"/>
    </xf>
    <xf numFmtId="0" fontId="12" fillId="8" borderId="33" xfId="0" applyFont="1" applyFill="1" applyBorder="1" applyAlignment="1" applyProtection="1">
      <alignment horizontal="center" vertical="center"/>
      <protection locked="0"/>
    </xf>
    <xf numFmtId="165" fontId="12" fillId="8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0" fontId="2" fillId="20" borderId="1" xfId="0" applyFont="1" applyFill="1" applyBorder="1" applyAlignment="1" applyProtection="1">
      <alignment horizontal="center"/>
      <protection locked="0"/>
    </xf>
    <xf numFmtId="0" fontId="32" fillId="21" borderId="0" xfId="0" applyFont="1" applyFill="1"/>
    <xf numFmtId="0" fontId="31" fillId="22" borderId="6" xfId="0" applyFont="1" applyFill="1" applyBorder="1"/>
    <xf numFmtId="0" fontId="26" fillId="21" borderId="0" xfId="0" applyFont="1" applyFill="1"/>
    <xf numFmtId="0" fontId="29" fillId="23" borderId="1" xfId="0" applyFont="1" applyFill="1" applyBorder="1" applyAlignment="1" applyProtection="1">
      <alignment horizontal="center"/>
      <protection locked="0"/>
    </xf>
    <xf numFmtId="165" fontId="24" fillId="12" borderId="1" xfId="0" applyNumberFormat="1" applyFont="1" applyFill="1" applyBorder="1" applyAlignment="1">
      <alignment horizontal="center"/>
    </xf>
    <xf numFmtId="0" fontId="2" fillId="3" borderId="61" xfId="0" applyFont="1" applyFill="1" applyBorder="1"/>
    <xf numFmtId="0" fontId="12" fillId="4" borderId="63" xfId="0" applyFont="1" applyFill="1" applyBorder="1" applyAlignment="1">
      <alignment horizontal="left" vertical="center"/>
    </xf>
    <xf numFmtId="49" fontId="17" fillId="3" borderId="61" xfId="0" applyNumberFormat="1" applyFont="1" applyFill="1" applyBorder="1" applyAlignment="1">
      <alignment vertical="center"/>
    </xf>
    <xf numFmtId="0" fontId="12" fillId="8" borderId="71" xfId="0" applyFont="1" applyFill="1" applyBorder="1" applyAlignment="1">
      <alignment horizontal="left" vertical="center"/>
    </xf>
    <xf numFmtId="164" fontId="2" fillId="3" borderId="50" xfId="0" applyNumberFormat="1" applyFont="1" applyFill="1" applyBorder="1" applyAlignment="1">
      <alignment horizontal="center"/>
    </xf>
    <xf numFmtId="1" fontId="24" fillId="3" borderId="61" xfId="0" applyNumberFormat="1" applyFont="1" applyFill="1" applyBorder="1" applyAlignment="1">
      <alignment horizontal="center"/>
    </xf>
    <xf numFmtId="1" fontId="2" fillId="3" borderId="61" xfId="0" applyNumberFormat="1" applyFont="1" applyFill="1" applyBorder="1" applyAlignment="1">
      <alignment horizontal="center"/>
    </xf>
    <xf numFmtId="2" fontId="2" fillId="3" borderId="50" xfId="0" applyNumberFormat="1" applyFont="1" applyFill="1" applyBorder="1" applyAlignment="1">
      <alignment horizontal="center"/>
    </xf>
    <xf numFmtId="0" fontId="16" fillId="3" borderId="61" xfId="0" applyFont="1" applyFill="1" applyBorder="1" applyAlignment="1">
      <alignment horizontal="left"/>
    </xf>
    <xf numFmtId="1" fontId="24" fillId="3" borderId="61" xfId="0" applyNumberFormat="1" applyFont="1" applyFill="1" applyBorder="1" applyAlignment="1">
      <alignment horizontal="center" vertical="center"/>
    </xf>
    <xf numFmtId="0" fontId="20" fillId="3" borderId="61" xfId="0" applyFont="1" applyFill="1" applyBorder="1"/>
    <xf numFmtId="4" fontId="24" fillId="12" borderId="1" xfId="0" applyNumberFormat="1" applyFont="1" applyFill="1" applyBorder="1" applyAlignment="1">
      <alignment horizontal="center"/>
    </xf>
    <xf numFmtId="0" fontId="40" fillId="3" borderId="57" xfId="0" applyFont="1" applyFill="1" applyBorder="1" applyAlignment="1">
      <alignment horizontal="left"/>
    </xf>
    <xf numFmtId="0" fontId="9" fillId="0" borderId="61" xfId="0" applyFont="1" applyBorder="1"/>
    <xf numFmtId="0" fontId="9" fillId="0" borderId="58" xfId="0" applyFont="1" applyBorder="1"/>
    <xf numFmtId="0" fontId="8" fillId="2" borderId="3" xfId="0" applyFont="1" applyFill="1" applyBorder="1" applyAlignment="1">
      <alignment horizontal="center" vertical="top" wrapText="1"/>
    </xf>
    <xf numFmtId="0" fontId="9" fillId="0" borderId="4" xfId="0" applyFont="1" applyBorder="1"/>
    <xf numFmtId="0" fontId="9" fillId="0" borderId="5" xfId="0" applyFont="1" applyBorder="1"/>
    <xf numFmtId="0" fontId="11" fillId="2" borderId="3" xfId="0" applyFont="1" applyFill="1" applyBorder="1" applyAlignment="1">
      <alignment horizontal="left" vertical="center"/>
    </xf>
    <xf numFmtId="49" fontId="22" fillId="5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21" fillId="2" borderId="3" xfId="0" applyFont="1" applyFill="1" applyBorder="1" applyAlignment="1">
      <alignment horizontal="center"/>
    </xf>
    <xf numFmtId="0" fontId="12" fillId="8" borderId="29" xfId="0" applyFont="1" applyFill="1" applyBorder="1" applyAlignment="1">
      <alignment horizontal="left" vertical="center"/>
    </xf>
    <xf numFmtId="0" fontId="9" fillId="0" borderId="30" xfId="0" applyFont="1" applyBorder="1"/>
    <xf numFmtId="0" fontId="9" fillId="0" borderId="31" xfId="0" applyFont="1" applyBorder="1"/>
    <xf numFmtId="0" fontId="12" fillId="13" borderId="29" xfId="0" applyFont="1" applyFill="1" applyBorder="1" applyAlignment="1">
      <alignment horizontal="left" vertical="center"/>
    </xf>
    <xf numFmtId="0" fontId="9" fillId="0" borderId="48" xfId="0" applyFont="1" applyBorder="1"/>
    <xf numFmtId="0" fontId="12" fillId="15" borderId="29" xfId="0" applyFont="1" applyFill="1" applyBorder="1" applyAlignment="1">
      <alignment horizontal="left" vertical="center"/>
    </xf>
    <xf numFmtId="0" fontId="12" fillId="8" borderId="54" xfId="0" applyFont="1" applyFill="1" applyBorder="1" applyAlignment="1">
      <alignment horizontal="left" vertical="center"/>
    </xf>
    <xf numFmtId="0" fontId="9" fillId="0" borderId="43" xfId="0" applyFont="1" applyBorder="1"/>
    <xf numFmtId="0" fontId="12" fillId="4" borderId="29" xfId="0" applyFont="1" applyFill="1" applyBorder="1" applyAlignment="1">
      <alignment horizontal="left" vertical="center"/>
    </xf>
    <xf numFmtId="0" fontId="12" fillId="16" borderId="29" xfId="0" applyFont="1" applyFill="1" applyBorder="1" applyAlignment="1">
      <alignment horizontal="left" vertical="center"/>
    </xf>
    <xf numFmtId="0" fontId="12" fillId="17" borderId="29" xfId="0" applyFont="1" applyFill="1" applyBorder="1" applyAlignment="1">
      <alignment horizontal="left" vertical="center"/>
    </xf>
    <xf numFmtId="0" fontId="30" fillId="11" borderId="3" xfId="0" applyFont="1" applyFill="1" applyBorder="1" applyAlignment="1">
      <alignment horizontal="left" vertical="center"/>
    </xf>
    <xf numFmtId="0" fontId="2" fillId="3" borderId="57" xfId="0" applyFont="1" applyFill="1" applyBorder="1" applyAlignment="1">
      <alignment horizontal="left" vertical="center"/>
    </xf>
    <xf numFmtId="1" fontId="2" fillId="3" borderId="57" xfId="0" applyNumberFormat="1" applyFont="1" applyFill="1" applyBorder="1" applyAlignment="1">
      <alignment horizontal="left" vertical="center"/>
    </xf>
    <xf numFmtId="0" fontId="12" fillId="4" borderId="72" xfId="0" applyFont="1" applyFill="1" applyBorder="1" applyAlignment="1">
      <alignment horizontal="center" vertical="center"/>
    </xf>
    <xf numFmtId="0" fontId="9" fillId="0" borderId="73" xfId="0" applyFont="1" applyBorder="1"/>
    <xf numFmtId="0" fontId="12" fillId="16" borderId="72" xfId="0" applyFont="1" applyFill="1" applyBorder="1" applyAlignment="1">
      <alignment horizontal="center" vertical="center"/>
    </xf>
    <xf numFmtId="0" fontId="1" fillId="0" borderId="30" xfId="0" applyFont="1" applyBorder="1"/>
    <xf numFmtId="167" fontId="17" fillId="3" borderId="57" xfId="0" applyNumberFormat="1" applyFont="1" applyFill="1" applyBorder="1" applyAlignment="1">
      <alignment horizontal="left" vertical="center"/>
    </xf>
    <xf numFmtId="0" fontId="12" fillId="13" borderId="63" xfId="0" applyFont="1" applyFill="1" applyBorder="1" applyAlignment="1">
      <alignment horizontal="center" vertical="center"/>
    </xf>
    <xf numFmtId="0" fontId="9" fillId="0" borderId="64" xfId="0" applyFont="1" applyBorder="1"/>
    <xf numFmtId="0" fontId="12" fillId="8" borderId="29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left"/>
    </xf>
    <xf numFmtId="0" fontId="2" fillId="4" borderId="71" xfId="0" applyFont="1" applyFill="1" applyBorder="1" applyAlignment="1">
      <alignment vertical="center"/>
    </xf>
    <xf numFmtId="0" fontId="1" fillId="4" borderId="71" xfId="0" applyFont="1" applyFill="1" applyBorder="1"/>
    <xf numFmtId="0" fontId="2" fillId="13" borderId="71" xfId="0" applyFont="1" applyFill="1" applyBorder="1" applyAlignment="1">
      <alignment vertical="center"/>
    </xf>
    <xf numFmtId="0" fontId="12" fillId="8" borderId="29" xfId="0" applyFont="1" applyFill="1" applyBorder="1" applyAlignment="1" applyProtection="1">
      <alignment horizontal="center" vertical="center"/>
      <protection locked="0"/>
    </xf>
    <xf numFmtId="0" fontId="9" fillId="0" borderId="43" xfId="0" applyFont="1" applyBorder="1" applyProtection="1">
      <protection locked="0"/>
    </xf>
    <xf numFmtId="1" fontId="2" fillId="3" borderId="57" xfId="0" applyNumberFormat="1" applyFont="1" applyFill="1" applyBorder="1" applyAlignment="1">
      <alignment horizontal="left"/>
    </xf>
  </cellXfs>
  <cellStyles count="1">
    <cellStyle name="Normal" xfId="0" builtinId="0"/>
  </cellStyles>
  <dxfs count="5">
    <dxf>
      <font>
        <color rgb="FF00B050"/>
      </font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f-anexo-ii_planilla-presupuesto-cr-publicidad--post-produccion-animacion-y-vfx_27.05.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torial"/>
      <sheetName val="Carátula"/>
      <sheetName val="Post producción"/>
      <sheetName val="Animación"/>
      <sheetName val="VFX"/>
    </sheetNames>
    <sheetDataSet>
      <sheetData sheetId="0"/>
      <sheetData sheetId="1"/>
      <sheetData sheetId="2">
        <row r="78">
          <cell r="N78">
            <v>0</v>
          </cell>
        </row>
        <row r="88">
          <cell r="N88">
            <v>0</v>
          </cell>
        </row>
        <row r="107">
          <cell r="N107">
            <v>0</v>
          </cell>
        </row>
        <row r="131">
          <cell r="N131">
            <v>0</v>
          </cell>
        </row>
        <row r="144">
          <cell r="N144">
            <v>0</v>
          </cell>
        </row>
        <row r="159">
          <cell r="N159">
            <v>0</v>
          </cell>
        </row>
        <row r="181">
          <cell r="N181">
            <v>0</v>
          </cell>
        </row>
        <row r="198">
          <cell r="N198"/>
        </row>
        <row r="209">
          <cell r="N209"/>
        </row>
      </sheetData>
      <sheetData sheetId="3">
        <row r="53">
          <cell r="N53">
            <v>0</v>
          </cell>
        </row>
        <row r="62">
          <cell r="N62">
            <v>0</v>
          </cell>
        </row>
        <row r="70">
          <cell r="N70">
            <v>0</v>
          </cell>
        </row>
        <row r="83">
          <cell r="N83">
            <v>0</v>
          </cell>
        </row>
        <row r="93">
          <cell r="N93">
            <v>0</v>
          </cell>
        </row>
        <row r="102">
          <cell r="N102">
            <v>0</v>
          </cell>
        </row>
        <row r="115">
          <cell r="N115">
            <v>0</v>
          </cell>
        </row>
        <row r="136">
          <cell r="N136" t="str">
            <v xml:space="preserve"> </v>
          </cell>
        </row>
        <row r="148">
          <cell r="N148">
            <v>0</v>
          </cell>
        </row>
        <row r="157">
          <cell r="N157">
            <v>0</v>
          </cell>
        </row>
        <row r="171">
          <cell r="N171"/>
        </row>
        <row r="180">
          <cell r="N180"/>
        </row>
        <row r="190">
          <cell r="N190"/>
        </row>
      </sheetData>
      <sheetData sheetId="4">
        <row r="75">
          <cell r="N75">
            <v>0</v>
          </cell>
        </row>
        <row r="131">
          <cell r="N13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b.uy/direccion-general-impositiva/datos-y-estadisticas/datos/unidad-index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2" sqref="B2"/>
    </sheetView>
  </sheetViews>
  <sheetFormatPr baseColWidth="10" defaultColWidth="11.25" defaultRowHeight="15" customHeight="1"/>
  <cols>
    <col min="1" max="1" width="2.5" customWidth="1"/>
    <col min="2" max="2" width="119" customWidth="1"/>
    <col min="3" max="6" width="9.5" customWidth="1"/>
    <col min="7" max="22" width="9.375" customWidth="1"/>
  </cols>
  <sheetData>
    <row r="1" spans="1:26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>
      <c r="A2" s="3"/>
      <c r="B2" s="4" t="s">
        <v>1389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5"/>
      <c r="Y2" s="5"/>
      <c r="Z2" s="5"/>
    </row>
    <row r="3" spans="1:26" ht="36" customHeight="1">
      <c r="A3" s="6"/>
      <c r="B3" s="7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"/>
      <c r="X3" s="1"/>
      <c r="Y3" s="1"/>
      <c r="Z3" s="1"/>
    </row>
    <row r="4" spans="1:26" ht="50.25" customHeight="1">
      <c r="A4" s="6"/>
      <c r="B4" s="7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"/>
      <c r="X4" s="1"/>
      <c r="Y4" s="1"/>
      <c r="Z4" s="1"/>
    </row>
    <row r="5" spans="1:26" ht="62.25" customHeight="1">
      <c r="A5" s="6"/>
      <c r="B5" s="7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  <c r="Y5" s="1"/>
      <c r="Z5" s="1"/>
    </row>
    <row r="6" spans="1:26" ht="57.75" customHeight="1">
      <c r="A6" s="6"/>
      <c r="B6" s="7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"/>
      <c r="X6" s="1"/>
      <c r="Y6" s="1"/>
      <c r="Z6" s="1"/>
    </row>
    <row r="7" spans="1:26" ht="69.75" customHeight="1">
      <c r="A7" s="6"/>
      <c r="B7" s="7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"/>
    </row>
    <row r="8" spans="1:26" ht="24.75" customHeight="1">
      <c r="A8" s="6"/>
      <c r="B8" s="9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"/>
    </row>
    <row r="9" spans="1:26" ht="24.75" customHeight="1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"/>
    </row>
    <row r="10" spans="1:26" ht="24.75" customHeight="1">
      <c r="A10" s="6"/>
      <c r="B10" s="1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"/>
    </row>
    <row r="11" spans="1:26" ht="24.75" customHeight="1">
      <c r="A11" s="6"/>
      <c r="B11" s="1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"/>
    </row>
    <row r="12" spans="1:26" ht="24.75" customHeight="1">
      <c r="A12" s="6"/>
      <c r="B12" s="1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"/>
    </row>
    <row r="13" spans="1:26" ht="24.75" customHeight="1">
      <c r="A13" s="6"/>
      <c r="B13" s="1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"/>
    </row>
    <row r="14" spans="1:26" ht="24.75" customHeight="1">
      <c r="A14" s="6"/>
      <c r="B14" s="1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"/>
    </row>
    <row r="15" spans="1:26" ht="24.75" customHeight="1">
      <c r="A15" s="6"/>
      <c r="B15" s="1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"/>
    </row>
    <row r="16" spans="1:26" ht="24.75" customHeight="1">
      <c r="A16" s="6"/>
      <c r="B16" s="1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"/>
    </row>
    <row r="17" spans="1:26" ht="24.75" customHeight="1">
      <c r="A17" s="6"/>
      <c r="B17" s="1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"/>
      <c r="X17" s="1"/>
      <c r="Y17" s="1"/>
      <c r="Z17" s="1"/>
    </row>
    <row r="18" spans="1:26" ht="24.75" customHeight="1">
      <c r="A18" s="6"/>
      <c r="B18" s="1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"/>
      <c r="X18" s="1"/>
      <c r="Y18" s="1"/>
      <c r="Z18" s="1"/>
    </row>
    <row r="19" spans="1:26" ht="24.75" customHeight="1">
      <c r="A19" s="6"/>
      <c r="B19" s="1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"/>
      <c r="X19" s="1"/>
      <c r="Y19" s="1"/>
      <c r="Z19" s="1"/>
    </row>
    <row r="20" spans="1:26" ht="24.75" customHeight="1">
      <c r="A20" s="6"/>
      <c r="B20" s="1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"/>
    </row>
    <row r="21" spans="1:26" ht="24.75" customHeight="1">
      <c r="A21" s="6"/>
      <c r="B21" s="1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"/>
    </row>
    <row r="22" spans="1:26" ht="24.75" customHeight="1">
      <c r="A22" s="6"/>
      <c r="B22" s="1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"/>
    </row>
    <row r="23" spans="1:26" ht="24.75" customHeight="1">
      <c r="A23" s="6"/>
      <c r="B23" s="1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"/>
    </row>
    <row r="24" spans="1:26" ht="24.75" customHeight="1">
      <c r="A24" s="6"/>
      <c r="B24" s="1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"/>
    </row>
    <row r="25" spans="1:26" ht="24.75" customHeight="1">
      <c r="A25" s="6"/>
      <c r="B25" s="1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"/>
    </row>
    <row r="26" spans="1:26" ht="24.75" customHeight="1">
      <c r="A26" s="6"/>
      <c r="B26" s="1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"/>
      <c r="X26" s="1"/>
      <c r="Y26" s="1"/>
      <c r="Z26" s="1"/>
    </row>
    <row r="27" spans="1:26" ht="24.75" customHeight="1">
      <c r="A27" s="6"/>
      <c r="B27" s="1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"/>
      <c r="X27" s="1"/>
      <c r="Y27" s="1"/>
      <c r="Z27" s="1"/>
    </row>
    <row r="28" spans="1:26" ht="24.75" customHeight="1">
      <c r="A28" s="6"/>
      <c r="B28" s="1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"/>
    </row>
    <row r="29" spans="1:26" ht="24.75" customHeight="1">
      <c r="A29" s="6"/>
      <c r="B29" s="1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"/>
    </row>
    <row r="30" spans="1:26" ht="24.75" customHeight="1">
      <c r="A30" s="6"/>
      <c r="B30" s="1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"/>
    </row>
    <row r="31" spans="1:26" ht="24.75" customHeight="1">
      <c r="A31" s="6"/>
      <c r="B31" s="1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"/>
      <c r="X31" s="1"/>
      <c r="Y31" s="1"/>
      <c r="Z31" s="1"/>
    </row>
    <row r="32" spans="1:26" ht="24.75" customHeight="1">
      <c r="A32" s="6"/>
      <c r="B32" s="1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"/>
      <c r="X32" s="1"/>
      <c r="Y32" s="1"/>
      <c r="Z32" s="1"/>
    </row>
    <row r="33" spans="1:26" ht="24.75" customHeight="1">
      <c r="A33" s="6"/>
      <c r="B33" s="1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"/>
      <c r="X33" s="1"/>
      <c r="Y33" s="1"/>
      <c r="Z33" s="1"/>
    </row>
    <row r="34" spans="1:26" ht="24.75" customHeight="1">
      <c r="A34" s="6"/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"/>
      <c r="X34" s="1"/>
      <c r="Y34" s="1"/>
      <c r="Z34" s="1"/>
    </row>
    <row r="35" spans="1:26" ht="24.75" customHeight="1">
      <c r="A35" s="6"/>
      <c r="B35" s="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"/>
      <c r="X35" s="1"/>
      <c r="Y35" s="1"/>
      <c r="Z35" s="1"/>
    </row>
    <row r="36" spans="1:26" ht="24.75" customHeight="1">
      <c r="A36" s="6"/>
      <c r="B36" s="1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"/>
      <c r="X36" s="1"/>
      <c r="Y36" s="1"/>
      <c r="Z36" s="1"/>
    </row>
    <row r="37" spans="1:26" ht="24.75" customHeight="1">
      <c r="A37" s="6"/>
      <c r="B37" s="1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"/>
      <c r="X37" s="1"/>
      <c r="Y37" s="1"/>
      <c r="Z37" s="1"/>
    </row>
    <row r="38" spans="1:26" ht="24.75" customHeight="1">
      <c r="A38" s="6"/>
      <c r="B38" s="1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"/>
      <c r="X38" s="1"/>
      <c r="Y38" s="1"/>
      <c r="Z38" s="1"/>
    </row>
    <row r="39" spans="1:26" ht="24.75" customHeight="1">
      <c r="A39" s="6"/>
      <c r="B39" s="1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"/>
      <c r="X39" s="1"/>
      <c r="Y39" s="1"/>
      <c r="Z39" s="1"/>
    </row>
    <row r="40" spans="1:26" ht="24.75" customHeight="1">
      <c r="A40" s="6"/>
      <c r="B40" s="1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"/>
      <c r="X40" s="1"/>
      <c r="Y40" s="1"/>
      <c r="Z40" s="1"/>
    </row>
    <row r="41" spans="1:26" ht="24.75" customHeight="1">
      <c r="A41" s="6"/>
      <c r="B41" s="1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"/>
      <c r="X41" s="1"/>
      <c r="Y41" s="1"/>
      <c r="Z41" s="1"/>
    </row>
    <row r="42" spans="1:26" ht="24.75" customHeight="1">
      <c r="A42" s="6"/>
      <c r="B42" s="1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"/>
      <c r="X42" s="1"/>
      <c r="Y42" s="1"/>
      <c r="Z42" s="1"/>
    </row>
    <row r="43" spans="1:26" ht="24.75" customHeight="1">
      <c r="A43" s="6"/>
      <c r="B43" s="1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"/>
      <c r="X43" s="1"/>
      <c r="Y43" s="1"/>
      <c r="Z43" s="1"/>
    </row>
    <row r="44" spans="1:26" ht="24.75" customHeight="1">
      <c r="A44" s="6"/>
      <c r="B44" s="1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"/>
      <c r="X44" s="1"/>
      <c r="Y44" s="1"/>
      <c r="Z44" s="1"/>
    </row>
    <row r="45" spans="1:26" ht="24.75" customHeight="1">
      <c r="A45" s="6"/>
      <c r="B45" s="1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"/>
      <c r="X45" s="1"/>
      <c r="Y45" s="1"/>
      <c r="Z45" s="1"/>
    </row>
    <row r="46" spans="1:26" ht="24.75" customHeight="1">
      <c r="A46" s="6"/>
      <c r="B46" s="1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"/>
      <c r="X46" s="1"/>
      <c r="Y46" s="1"/>
      <c r="Z46" s="1"/>
    </row>
    <row r="47" spans="1:26" ht="24.75" customHeight="1">
      <c r="A47" s="6"/>
      <c r="B47" s="1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"/>
      <c r="X47" s="1"/>
      <c r="Y47" s="1"/>
      <c r="Z47" s="1"/>
    </row>
    <row r="48" spans="1:26" ht="24.75" customHeight="1">
      <c r="A48" s="6"/>
      <c r="B48" s="1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"/>
      <c r="X48" s="1"/>
      <c r="Y48" s="1"/>
      <c r="Z48" s="1"/>
    </row>
    <row r="49" spans="1:26" ht="24.75" customHeight="1">
      <c r="A49" s="6"/>
      <c r="B49" s="1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"/>
      <c r="X49" s="1"/>
      <c r="Y49" s="1"/>
      <c r="Z49" s="1"/>
    </row>
    <row r="50" spans="1:26" ht="24.75" customHeight="1">
      <c r="A50" s="6"/>
      <c r="B50" s="1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"/>
      <c r="X50" s="1"/>
      <c r="Y50" s="1"/>
      <c r="Z50" s="1"/>
    </row>
    <row r="51" spans="1:26" ht="24.75" customHeight="1">
      <c r="A51" s="6"/>
      <c r="B51" s="1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"/>
      <c r="X51" s="1"/>
      <c r="Y51" s="1"/>
      <c r="Z51" s="1"/>
    </row>
    <row r="52" spans="1:26" ht="24.75" customHeight="1">
      <c r="A52" s="6"/>
      <c r="B52" s="1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"/>
      <c r="X52" s="1"/>
      <c r="Y52" s="1"/>
      <c r="Z52" s="1"/>
    </row>
    <row r="53" spans="1:26" ht="24.75" customHeight="1">
      <c r="A53" s="6"/>
      <c r="B53" s="1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"/>
      <c r="X53" s="1"/>
      <c r="Y53" s="1"/>
      <c r="Z53" s="1"/>
    </row>
    <row r="54" spans="1:26" ht="24.75" customHeight="1">
      <c r="A54" s="6"/>
      <c r="B54" s="1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"/>
      <c r="X54" s="1"/>
      <c r="Y54" s="1"/>
      <c r="Z54" s="1"/>
    </row>
    <row r="55" spans="1:26" ht="24.75" customHeight="1">
      <c r="A55" s="6"/>
      <c r="B55" s="1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"/>
      <c r="X55" s="1"/>
      <c r="Y55" s="1"/>
      <c r="Z55" s="1"/>
    </row>
    <row r="56" spans="1:26" ht="24.75" customHeight="1">
      <c r="A56" s="6"/>
      <c r="B56" s="1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"/>
      <c r="X56" s="1"/>
      <c r="Y56" s="1"/>
      <c r="Z56" s="1"/>
    </row>
    <row r="57" spans="1:26" ht="24.75" customHeight="1">
      <c r="A57" s="6"/>
      <c r="B57" s="1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"/>
      <c r="X57" s="1"/>
      <c r="Y57" s="1"/>
      <c r="Z57" s="1"/>
    </row>
    <row r="58" spans="1:26" ht="24.75" customHeight="1">
      <c r="A58" s="6"/>
      <c r="B58" s="1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"/>
      <c r="X58" s="1"/>
      <c r="Y58" s="1"/>
      <c r="Z58" s="1"/>
    </row>
    <row r="59" spans="1:26" ht="24.75" customHeight="1">
      <c r="A59" s="6"/>
      <c r="B59" s="1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"/>
      <c r="X59" s="1"/>
      <c r="Y59" s="1"/>
      <c r="Z59" s="1"/>
    </row>
    <row r="60" spans="1:26" ht="24.75" customHeight="1">
      <c r="A60" s="6"/>
      <c r="B60" s="1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1"/>
      <c r="X60" s="1"/>
      <c r="Y60" s="1"/>
      <c r="Z60" s="1"/>
    </row>
    <row r="61" spans="1:26" ht="24.75" customHeight="1">
      <c r="A61" s="6"/>
      <c r="B61" s="1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1"/>
      <c r="X61" s="1"/>
      <c r="Y61" s="1"/>
      <c r="Z61" s="1"/>
    </row>
    <row r="62" spans="1:26" ht="24.75" customHeight="1">
      <c r="A62" s="6"/>
      <c r="B62" s="1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"/>
      <c r="X62" s="1"/>
      <c r="Y62" s="1"/>
      <c r="Z62" s="1"/>
    </row>
    <row r="63" spans="1:26" ht="24.75" customHeight="1">
      <c r="A63" s="6"/>
      <c r="B63" s="1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1"/>
      <c r="X63" s="1"/>
      <c r="Y63" s="1"/>
      <c r="Z63" s="1"/>
    </row>
    <row r="64" spans="1:26" ht="24.75" customHeight="1">
      <c r="A64" s="6"/>
      <c r="B64" s="1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"/>
      <c r="X64" s="1"/>
      <c r="Y64" s="1"/>
      <c r="Z64" s="1"/>
    </row>
    <row r="65" spans="1:26" ht="24.75" customHeight="1">
      <c r="A65" s="6"/>
      <c r="B65" s="1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1"/>
      <c r="X65" s="1"/>
      <c r="Y65" s="1"/>
      <c r="Z65" s="1"/>
    </row>
    <row r="66" spans="1:26" ht="24.75" customHeight="1">
      <c r="A66" s="6"/>
      <c r="B66" s="1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"/>
      <c r="X66" s="1"/>
      <c r="Y66" s="1"/>
      <c r="Z66" s="1"/>
    </row>
    <row r="67" spans="1:26" ht="24.75" customHeight="1">
      <c r="A67" s="6"/>
      <c r="B67" s="1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1"/>
      <c r="X67" s="1"/>
      <c r="Y67" s="1"/>
      <c r="Z67" s="1"/>
    </row>
    <row r="68" spans="1:26" ht="24.75" customHeight="1">
      <c r="A68" s="6"/>
      <c r="B68" s="1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1"/>
      <c r="X68" s="1"/>
      <c r="Y68" s="1"/>
      <c r="Z68" s="1"/>
    </row>
    <row r="69" spans="1:26" ht="24.75" customHeight="1">
      <c r="A69" s="6"/>
      <c r="B69" s="1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"/>
      <c r="X69" s="1"/>
      <c r="Y69" s="1"/>
      <c r="Z69" s="1"/>
    </row>
    <row r="70" spans="1:26" ht="24.75" customHeight="1">
      <c r="A70" s="6"/>
      <c r="B70" s="1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1"/>
      <c r="X70" s="1"/>
      <c r="Y70" s="1"/>
      <c r="Z70" s="1"/>
    </row>
    <row r="71" spans="1:26" ht="24.75" customHeight="1">
      <c r="A71" s="6"/>
      <c r="B71" s="1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1"/>
      <c r="X71" s="1"/>
      <c r="Y71" s="1"/>
      <c r="Z71" s="1"/>
    </row>
    <row r="72" spans="1:26" ht="24.75" customHeight="1">
      <c r="A72" s="6"/>
      <c r="B72" s="1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1"/>
      <c r="X72" s="1"/>
      <c r="Y72" s="1"/>
      <c r="Z72" s="1"/>
    </row>
    <row r="73" spans="1:26" ht="24.75" customHeight="1">
      <c r="A73" s="6"/>
      <c r="B73" s="1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1"/>
      <c r="X73" s="1"/>
      <c r="Y73" s="1"/>
      <c r="Z73" s="1"/>
    </row>
    <row r="74" spans="1:26" ht="24.75" customHeight="1">
      <c r="A74" s="6"/>
      <c r="B74" s="1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1"/>
      <c r="X74" s="1"/>
      <c r="Y74" s="1"/>
      <c r="Z74" s="1"/>
    </row>
    <row r="75" spans="1:26" ht="24.75" customHeight="1">
      <c r="A75" s="6"/>
      <c r="B75" s="1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"/>
      <c r="X75" s="1"/>
      <c r="Y75" s="1"/>
      <c r="Z75" s="1"/>
    </row>
    <row r="76" spans="1:26" ht="24.75" customHeight="1">
      <c r="A76" s="6"/>
      <c r="B76" s="1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1"/>
      <c r="X76" s="1"/>
      <c r="Y76" s="1"/>
      <c r="Z76" s="1"/>
    </row>
    <row r="77" spans="1:26" ht="24.75" customHeight="1">
      <c r="A77" s="6"/>
      <c r="B77" s="1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1"/>
      <c r="X77" s="1"/>
      <c r="Y77" s="1"/>
      <c r="Z77" s="1"/>
    </row>
    <row r="78" spans="1:26" ht="24.75" customHeight="1">
      <c r="A78" s="6"/>
      <c r="B78" s="1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1"/>
      <c r="X78" s="1"/>
      <c r="Y78" s="1"/>
      <c r="Z78" s="1"/>
    </row>
    <row r="79" spans="1:26" ht="24.75" customHeight="1">
      <c r="A79" s="6"/>
      <c r="B79" s="1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1"/>
      <c r="X79" s="1"/>
      <c r="Y79" s="1"/>
      <c r="Z79" s="1"/>
    </row>
    <row r="80" spans="1:26" ht="24.75" customHeight="1">
      <c r="A80" s="6"/>
      <c r="B80" s="1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1"/>
      <c r="X80" s="1"/>
      <c r="Y80" s="1"/>
      <c r="Z80" s="1"/>
    </row>
    <row r="81" spans="1:26" ht="24.75" customHeight="1">
      <c r="A81" s="6"/>
      <c r="B81" s="1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"/>
      <c r="X81" s="1"/>
      <c r="Y81" s="1"/>
      <c r="Z81" s="1"/>
    </row>
    <row r="82" spans="1:26" ht="24.75" customHeight="1">
      <c r="A82" s="6"/>
      <c r="B82" s="1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1"/>
      <c r="X82" s="1"/>
      <c r="Y82" s="1"/>
      <c r="Z82" s="1"/>
    </row>
    <row r="83" spans="1:26" ht="24.75" customHeight="1">
      <c r="A83" s="6"/>
      <c r="B83" s="1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"/>
      <c r="X83" s="1"/>
      <c r="Y83" s="1"/>
      <c r="Z83" s="1"/>
    </row>
    <row r="84" spans="1:26" ht="24.75" customHeight="1">
      <c r="A84" s="6"/>
      <c r="B84" s="1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1"/>
      <c r="X84" s="1"/>
      <c r="Y84" s="1"/>
      <c r="Z84" s="1"/>
    </row>
    <row r="85" spans="1:26" ht="24.75" customHeight="1">
      <c r="A85" s="6"/>
      <c r="B85" s="1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1"/>
      <c r="X85" s="1"/>
      <c r="Y85" s="1"/>
      <c r="Z85" s="1"/>
    </row>
    <row r="86" spans="1:26" ht="24.75" customHeight="1">
      <c r="A86" s="6"/>
      <c r="B86" s="1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1"/>
      <c r="X86" s="1"/>
      <c r="Y86" s="1"/>
      <c r="Z86" s="1"/>
    </row>
    <row r="87" spans="1:26" ht="24.75" customHeight="1">
      <c r="A87" s="6"/>
      <c r="B87" s="1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1"/>
      <c r="X87" s="1"/>
      <c r="Y87" s="1"/>
      <c r="Z87" s="1"/>
    </row>
    <row r="88" spans="1:26" ht="24.75" customHeight="1">
      <c r="A88" s="6"/>
      <c r="B88" s="1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"/>
      <c r="X88" s="1"/>
      <c r="Y88" s="1"/>
      <c r="Z88" s="1"/>
    </row>
    <row r="89" spans="1:26" ht="24.75" customHeight="1">
      <c r="A89" s="6"/>
      <c r="B89" s="1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1"/>
      <c r="X89" s="1"/>
      <c r="Y89" s="1"/>
      <c r="Z89" s="1"/>
    </row>
    <row r="90" spans="1:26" ht="24.75" customHeight="1">
      <c r="A90" s="6"/>
      <c r="B90" s="1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1"/>
      <c r="X90" s="1"/>
      <c r="Y90" s="1"/>
      <c r="Z90" s="1"/>
    </row>
    <row r="91" spans="1:26" ht="24.75" customHeight="1">
      <c r="A91" s="6"/>
      <c r="B91" s="1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"/>
      <c r="X91" s="1"/>
      <c r="Y91" s="1"/>
      <c r="Z91" s="1"/>
    </row>
    <row r="92" spans="1:26" ht="24.75" customHeight="1">
      <c r="A92" s="6"/>
      <c r="B92" s="1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1"/>
      <c r="X92" s="1"/>
      <c r="Y92" s="1"/>
      <c r="Z92" s="1"/>
    </row>
    <row r="93" spans="1:26" ht="24.75" customHeight="1">
      <c r="A93" s="6"/>
      <c r="B93" s="1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"/>
      <c r="X93" s="1"/>
      <c r="Y93" s="1"/>
      <c r="Z93" s="1"/>
    </row>
    <row r="94" spans="1:26" ht="24.75" customHeight="1">
      <c r="A94" s="6"/>
      <c r="B94" s="1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"/>
      <c r="X94" s="1"/>
      <c r="Y94" s="1"/>
      <c r="Z94" s="1"/>
    </row>
    <row r="95" spans="1:26" ht="24.75" customHeight="1">
      <c r="A95" s="6"/>
      <c r="B95" s="1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1"/>
      <c r="X95" s="1"/>
      <c r="Y95" s="1"/>
      <c r="Z95" s="1"/>
    </row>
    <row r="96" spans="1:26" ht="24.75" customHeight="1">
      <c r="A96" s="6"/>
      <c r="B96" s="1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1"/>
      <c r="X96" s="1"/>
      <c r="Y96" s="1"/>
      <c r="Z96" s="1"/>
    </row>
    <row r="97" spans="1:26" ht="24.75" customHeight="1">
      <c r="A97" s="6"/>
      <c r="B97" s="1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1"/>
      <c r="X97" s="1"/>
      <c r="Y97" s="1"/>
      <c r="Z97" s="1"/>
    </row>
    <row r="98" spans="1:26" ht="24.75" customHeight="1">
      <c r="A98" s="6"/>
      <c r="B98" s="1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"/>
      <c r="X98" s="1"/>
      <c r="Y98" s="1"/>
      <c r="Z98" s="1"/>
    </row>
    <row r="99" spans="1:26" ht="24.75" customHeight="1">
      <c r="A99" s="6"/>
      <c r="B99" s="1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"/>
      <c r="X99" s="1"/>
      <c r="Y99" s="1"/>
      <c r="Z99" s="1"/>
    </row>
    <row r="100" spans="1:26" ht="24.75" customHeight="1">
      <c r="A100" s="6"/>
      <c r="B100" s="1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"/>
      <c r="X100" s="1"/>
      <c r="Y100" s="1"/>
      <c r="Z100" s="1"/>
    </row>
    <row r="101" spans="1:26" ht="24.75" customHeight="1">
      <c r="A101" s="6"/>
      <c r="B101" s="1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"/>
      <c r="X101" s="1"/>
      <c r="Y101" s="1"/>
      <c r="Z101" s="1"/>
    </row>
    <row r="102" spans="1:26" ht="24.75" customHeight="1">
      <c r="A102" s="6"/>
      <c r="B102" s="1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1"/>
      <c r="X102" s="1"/>
      <c r="Y102" s="1"/>
      <c r="Z102" s="1"/>
    </row>
    <row r="103" spans="1:26" ht="24.75" customHeight="1">
      <c r="A103" s="6"/>
      <c r="B103" s="1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"/>
      <c r="X103" s="1"/>
      <c r="Y103" s="1"/>
      <c r="Z103" s="1"/>
    </row>
    <row r="104" spans="1:26" ht="24.75" customHeight="1">
      <c r="A104" s="6"/>
      <c r="B104" s="1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"/>
      <c r="X104" s="1"/>
      <c r="Y104" s="1"/>
      <c r="Z104" s="1"/>
    </row>
    <row r="105" spans="1:26" ht="24.75" customHeight="1">
      <c r="A105" s="6"/>
      <c r="B105" s="1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1"/>
      <c r="X105" s="1"/>
      <c r="Y105" s="1"/>
      <c r="Z105" s="1"/>
    </row>
    <row r="106" spans="1:26" ht="24.75" customHeight="1">
      <c r="A106" s="6"/>
      <c r="B106" s="1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1"/>
      <c r="X106" s="1"/>
      <c r="Y106" s="1"/>
      <c r="Z106" s="1"/>
    </row>
    <row r="107" spans="1:26" ht="24.75" customHeight="1">
      <c r="A107" s="6"/>
      <c r="B107" s="1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"/>
      <c r="X107" s="1"/>
      <c r="Y107" s="1"/>
      <c r="Z107" s="1"/>
    </row>
    <row r="108" spans="1:26" ht="24.75" customHeight="1">
      <c r="A108" s="6"/>
      <c r="B108" s="1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1"/>
      <c r="X108" s="1"/>
      <c r="Y108" s="1"/>
      <c r="Z108" s="1"/>
    </row>
    <row r="109" spans="1:26" ht="24.75" customHeight="1">
      <c r="A109" s="6"/>
      <c r="B109" s="1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"/>
      <c r="X109" s="1"/>
      <c r="Y109" s="1"/>
      <c r="Z109" s="1"/>
    </row>
    <row r="110" spans="1:26" ht="24.75" customHeight="1">
      <c r="A110" s="6"/>
      <c r="B110" s="1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"/>
      <c r="X110" s="1"/>
      <c r="Y110" s="1"/>
      <c r="Z110" s="1"/>
    </row>
    <row r="111" spans="1:26" ht="24.75" customHeight="1">
      <c r="A111" s="6"/>
      <c r="B111" s="1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1"/>
      <c r="X111" s="1"/>
      <c r="Y111" s="1"/>
      <c r="Z111" s="1"/>
    </row>
    <row r="112" spans="1:26" ht="24.75" customHeight="1">
      <c r="A112" s="6"/>
      <c r="B112" s="1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1"/>
      <c r="X112" s="1"/>
      <c r="Y112" s="1"/>
      <c r="Z112" s="1"/>
    </row>
    <row r="113" spans="1:26" ht="24.75" customHeight="1">
      <c r="A113" s="6"/>
      <c r="B113" s="1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1"/>
      <c r="X113" s="1"/>
      <c r="Y113" s="1"/>
      <c r="Z113" s="1"/>
    </row>
    <row r="114" spans="1:26" ht="24.75" customHeight="1">
      <c r="A114" s="6"/>
      <c r="B114" s="1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1"/>
      <c r="X114" s="1"/>
      <c r="Y114" s="1"/>
      <c r="Z114" s="1"/>
    </row>
    <row r="115" spans="1:26" ht="24.75" customHeight="1">
      <c r="A115" s="6"/>
      <c r="B115" s="1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"/>
      <c r="X115" s="1"/>
      <c r="Y115" s="1"/>
      <c r="Z115" s="1"/>
    </row>
    <row r="116" spans="1:26" ht="24.75" customHeight="1">
      <c r="A116" s="6"/>
      <c r="B116" s="1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1"/>
      <c r="X116" s="1"/>
      <c r="Y116" s="1"/>
      <c r="Z116" s="1"/>
    </row>
    <row r="117" spans="1:26" ht="24.75" customHeight="1">
      <c r="A117" s="6"/>
      <c r="B117" s="1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1"/>
      <c r="X117" s="1"/>
      <c r="Y117" s="1"/>
      <c r="Z117" s="1"/>
    </row>
    <row r="118" spans="1:26" ht="24.75" customHeight="1">
      <c r="A118" s="6"/>
      <c r="B118" s="1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1"/>
      <c r="X118" s="1"/>
      <c r="Y118" s="1"/>
      <c r="Z118" s="1"/>
    </row>
    <row r="119" spans="1:26" ht="24.75" customHeight="1">
      <c r="A119" s="6"/>
      <c r="B119" s="1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1"/>
      <c r="X119" s="1"/>
      <c r="Y119" s="1"/>
      <c r="Z119" s="1"/>
    </row>
    <row r="120" spans="1:26" ht="24.75" customHeight="1">
      <c r="A120" s="6"/>
      <c r="B120" s="1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1"/>
      <c r="X120" s="1"/>
      <c r="Y120" s="1"/>
      <c r="Z120" s="1"/>
    </row>
    <row r="121" spans="1:26" ht="24.75" customHeight="1">
      <c r="A121" s="6"/>
      <c r="B121" s="1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1"/>
      <c r="X121" s="1"/>
      <c r="Y121" s="1"/>
      <c r="Z121" s="1"/>
    </row>
    <row r="122" spans="1:26" ht="24.75" customHeight="1">
      <c r="A122" s="6"/>
      <c r="B122" s="1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"/>
      <c r="X122" s="1"/>
      <c r="Y122" s="1"/>
      <c r="Z122" s="1"/>
    </row>
    <row r="123" spans="1:26" ht="24.75" customHeight="1">
      <c r="A123" s="6"/>
      <c r="B123" s="1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"/>
      <c r="X123" s="1"/>
      <c r="Y123" s="1"/>
      <c r="Z123" s="1"/>
    </row>
    <row r="124" spans="1:26" ht="24.75" customHeight="1">
      <c r="A124" s="6"/>
      <c r="B124" s="1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"/>
      <c r="X124" s="1"/>
      <c r="Y124" s="1"/>
      <c r="Z124" s="1"/>
    </row>
    <row r="125" spans="1:26" ht="24.75" customHeight="1">
      <c r="A125" s="6"/>
      <c r="B125" s="1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1"/>
      <c r="X125" s="1"/>
      <c r="Y125" s="1"/>
      <c r="Z125" s="1"/>
    </row>
    <row r="126" spans="1:26" ht="24.75" customHeight="1">
      <c r="A126" s="6"/>
      <c r="B126" s="1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1"/>
      <c r="X126" s="1"/>
      <c r="Y126" s="1"/>
      <c r="Z126" s="1"/>
    </row>
    <row r="127" spans="1:26" ht="24.75" customHeight="1">
      <c r="A127" s="6"/>
      <c r="B127" s="1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1"/>
      <c r="X127" s="1"/>
      <c r="Y127" s="1"/>
      <c r="Z127" s="1"/>
    </row>
    <row r="128" spans="1:26" ht="24.75" customHeight="1">
      <c r="A128" s="6"/>
      <c r="B128" s="1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"/>
      <c r="X128" s="1"/>
      <c r="Y128" s="1"/>
      <c r="Z128" s="1"/>
    </row>
    <row r="129" spans="1:26" ht="24.75" customHeight="1">
      <c r="A129" s="6"/>
      <c r="B129" s="1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1"/>
      <c r="X129" s="1"/>
      <c r="Y129" s="1"/>
      <c r="Z129" s="1"/>
    </row>
    <row r="130" spans="1:26" ht="24.75" customHeight="1">
      <c r="A130" s="6"/>
      <c r="B130" s="1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1"/>
      <c r="X130" s="1"/>
      <c r="Y130" s="1"/>
      <c r="Z130" s="1"/>
    </row>
    <row r="131" spans="1:26" ht="24.75" customHeight="1">
      <c r="A131" s="6"/>
      <c r="B131" s="1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"/>
      <c r="X131" s="1"/>
      <c r="Y131" s="1"/>
      <c r="Z131" s="1"/>
    </row>
    <row r="132" spans="1:26" ht="24.75" customHeight="1">
      <c r="A132" s="6"/>
      <c r="B132" s="1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1"/>
      <c r="X132" s="1"/>
      <c r="Y132" s="1"/>
      <c r="Z132" s="1"/>
    </row>
    <row r="133" spans="1:26" ht="24.75" customHeight="1">
      <c r="A133" s="6"/>
      <c r="B133" s="1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1"/>
      <c r="X133" s="1"/>
      <c r="Y133" s="1"/>
      <c r="Z133" s="1"/>
    </row>
    <row r="134" spans="1:26" ht="24.75" customHeight="1">
      <c r="A134" s="6"/>
      <c r="B134" s="1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1"/>
      <c r="X134" s="1"/>
      <c r="Y134" s="1"/>
      <c r="Z134" s="1"/>
    </row>
    <row r="135" spans="1:26" ht="24.75" customHeight="1">
      <c r="A135" s="6"/>
      <c r="B135" s="1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1"/>
      <c r="X135" s="1"/>
      <c r="Y135" s="1"/>
      <c r="Z135" s="1"/>
    </row>
    <row r="136" spans="1:26" ht="24.75" customHeight="1">
      <c r="A136" s="6"/>
      <c r="B136" s="1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1"/>
      <c r="X136" s="1"/>
      <c r="Y136" s="1"/>
      <c r="Z136" s="1"/>
    </row>
    <row r="137" spans="1:26" ht="24.75" customHeight="1">
      <c r="A137" s="6"/>
      <c r="B137" s="1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1"/>
      <c r="X137" s="1"/>
      <c r="Y137" s="1"/>
      <c r="Z137" s="1"/>
    </row>
    <row r="138" spans="1:26" ht="24.75" customHeight="1">
      <c r="A138" s="6"/>
      <c r="B138" s="1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1"/>
      <c r="X138" s="1"/>
      <c r="Y138" s="1"/>
      <c r="Z138" s="1"/>
    </row>
    <row r="139" spans="1:26" ht="24.75" customHeight="1">
      <c r="A139" s="6"/>
      <c r="B139" s="1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1"/>
      <c r="X139" s="1"/>
      <c r="Y139" s="1"/>
      <c r="Z139" s="1"/>
    </row>
    <row r="140" spans="1:26" ht="24.75" customHeight="1">
      <c r="A140" s="6"/>
      <c r="B140" s="1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1"/>
      <c r="X140" s="1"/>
      <c r="Y140" s="1"/>
      <c r="Z140" s="1"/>
    </row>
    <row r="141" spans="1:26" ht="24.75" customHeight="1">
      <c r="A141" s="6"/>
      <c r="B141" s="1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1"/>
      <c r="X141" s="1"/>
      <c r="Y141" s="1"/>
      <c r="Z141" s="1"/>
    </row>
    <row r="142" spans="1:26" ht="24.75" customHeight="1">
      <c r="A142" s="6"/>
      <c r="B142" s="1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1"/>
      <c r="X142" s="1"/>
      <c r="Y142" s="1"/>
      <c r="Z142" s="1"/>
    </row>
    <row r="143" spans="1:26" ht="24.75" customHeight="1">
      <c r="A143" s="6"/>
      <c r="B143" s="1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1"/>
      <c r="X143" s="1"/>
      <c r="Y143" s="1"/>
      <c r="Z143" s="1"/>
    </row>
    <row r="144" spans="1:26" ht="24.75" customHeight="1">
      <c r="A144" s="6"/>
      <c r="B144" s="1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1"/>
      <c r="X144" s="1"/>
      <c r="Y144" s="1"/>
      <c r="Z144" s="1"/>
    </row>
    <row r="145" spans="1:26" ht="24.75" customHeight="1">
      <c r="A145" s="6"/>
      <c r="B145" s="1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1"/>
      <c r="X145" s="1"/>
      <c r="Y145" s="1"/>
      <c r="Z145" s="1"/>
    </row>
    <row r="146" spans="1:26" ht="24.75" customHeight="1">
      <c r="A146" s="6"/>
      <c r="B146" s="1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1"/>
      <c r="X146" s="1"/>
      <c r="Y146" s="1"/>
      <c r="Z146" s="1"/>
    </row>
    <row r="147" spans="1:26" ht="24.75" customHeight="1">
      <c r="A147" s="6"/>
      <c r="B147" s="1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1"/>
      <c r="X147" s="1"/>
      <c r="Y147" s="1"/>
      <c r="Z147" s="1"/>
    </row>
    <row r="148" spans="1:26" ht="24.75" customHeight="1">
      <c r="A148" s="6"/>
      <c r="B148" s="1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1"/>
      <c r="X148" s="1"/>
      <c r="Y148" s="1"/>
      <c r="Z148" s="1"/>
    </row>
    <row r="149" spans="1:26" ht="24.75" customHeight="1">
      <c r="A149" s="6"/>
      <c r="B149" s="1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1"/>
      <c r="X149" s="1"/>
      <c r="Y149" s="1"/>
      <c r="Z149" s="1"/>
    </row>
    <row r="150" spans="1:26" ht="24.75" customHeight="1">
      <c r="A150" s="6"/>
      <c r="B150" s="1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1"/>
      <c r="X150" s="1"/>
      <c r="Y150" s="1"/>
      <c r="Z150" s="1"/>
    </row>
    <row r="151" spans="1:26" ht="24.75" customHeight="1">
      <c r="A151" s="6"/>
      <c r="B151" s="1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1"/>
      <c r="X151" s="1"/>
      <c r="Y151" s="1"/>
      <c r="Z151" s="1"/>
    </row>
    <row r="152" spans="1:26" ht="24.75" customHeight="1">
      <c r="A152" s="6"/>
      <c r="B152" s="1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1"/>
      <c r="X152" s="1"/>
      <c r="Y152" s="1"/>
      <c r="Z152" s="1"/>
    </row>
    <row r="153" spans="1:26" ht="24.75" customHeight="1">
      <c r="A153" s="6"/>
      <c r="B153" s="1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1"/>
      <c r="X153" s="1"/>
      <c r="Y153" s="1"/>
      <c r="Z153" s="1"/>
    </row>
    <row r="154" spans="1:26" ht="24.75" customHeight="1">
      <c r="A154" s="6"/>
      <c r="B154" s="1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1"/>
      <c r="X154" s="1"/>
      <c r="Y154" s="1"/>
      <c r="Z154" s="1"/>
    </row>
    <row r="155" spans="1:26" ht="24.75" customHeight="1">
      <c r="A155" s="6"/>
      <c r="B155" s="1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1"/>
      <c r="X155" s="1"/>
      <c r="Y155" s="1"/>
      <c r="Z155" s="1"/>
    </row>
    <row r="156" spans="1:26" ht="24.75" customHeight="1">
      <c r="A156" s="6"/>
      <c r="B156" s="1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1"/>
      <c r="X156" s="1"/>
      <c r="Y156" s="1"/>
      <c r="Z156" s="1"/>
    </row>
    <row r="157" spans="1:26" ht="24.75" customHeight="1">
      <c r="A157" s="6"/>
      <c r="B157" s="1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1"/>
      <c r="X157" s="1"/>
      <c r="Y157" s="1"/>
      <c r="Z157" s="1"/>
    </row>
    <row r="158" spans="1:26" ht="24.75" customHeight="1">
      <c r="A158" s="6"/>
      <c r="B158" s="1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1"/>
      <c r="X158" s="1"/>
      <c r="Y158" s="1"/>
      <c r="Z158" s="1"/>
    </row>
    <row r="159" spans="1:26" ht="24.75" customHeight="1">
      <c r="A159" s="6"/>
      <c r="B159" s="1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1"/>
      <c r="X159" s="1"/>
      <c r="Y159" s="1"/>
      <c r="Z159" s="1"/>
    </row>
    <row r="160" spans="1:26" ht="24.75" customHeight="1">
      <c r="A160" s="6"/>
      <c r="B160" s="1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1"/>
      <c r="X160" s="1"/>
      <c r="Y160" s="1"/>
      <c r="Z160" s="1"/>
    </row>
    <row r="161" spans="1:26" ht="24.75" customHeight="1">
      <c r="A161" s="6"/>
      <c r="B161" s="1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1"/>
      <c r="X161" s="1"/>
      <c r="Y161" s="1"/>
      <c r="Z161" s="1"/>
    </row>
    <row r="162" spans="1:26" ht="24.75" customHeight="1">
      <c r="A162" s="6"/>
      <c r="B162" s="1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1"/>
      <c r="X162" s="1"/>
      <c r="Y162" s="1"/>
      <c r="Z162" s="1"/>
    </row>
    <row r="163" spans="1:26" ht="24.75" customHeight="1">
      <c r="A163" s="6"/>
      <c r="B163" s="1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1"/>
      <c r="X163" s="1"/>
      <c r="Y163" s="1"/>
      <c r="Z163" s="1"/>
    </row>
    <row r="164" spans="1:26" ht="24.75" customHeight="1">
      <c r="A164" s="6"/>
      <c r="B164" s="1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1"/>
      <c r="X164" s="1"/>
      <c r="Y164" s="1"/>
      <c r="Z164" s="1"/>
    </row>
    <row r="165" spans="1:26" ht="24.75" customHeight="1">
      <c r="A165" s="6"/>
      <c r="B165" s="1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1"/>
      <c r="X165" s="1"/>
      <c r="Y165" s="1"/>
      <c r="Z165" s="1"/>
    </row>
    <row r="166" spans="1:26" ht="24.75" customHeight="1">
      <c r="A166" s="6"/>
      <c r="B166" s="1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1"/>
      <c r="X166" s="1"/>
      <c r="Y166" s="1"/>
      <c r="Z166" s="1"/>
    </row>
    <row r="167" spans="1:26" ht="24.75" customHeight="1">
      <c r="A167" s="6"/>
      <c r="B167" s="1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1"/>
      <c r="X167" s="1"/>
      <c r="Y167" s="1"/>
      <c r="Z167" s="1"/>
    </row>
    <row r="168" spans="1:26" ht="24.75" customHeight="1">
      <c r="A168" s="6"/>
      <c r="B168" s="1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1"/>
      <c r="X168" s="1"/>
      <c r="Y168" s="1"/>
      <c r="Z168" s="1"/>
    </row>
    <row r="169" spans="1:26" ht="24.75" customHeight="1">
      <c r="A169" s="6"/>
      <c r="B169" s="1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1"/>
      <c r="X169" s="1"/>
      <c r="Y169" s="1"/>
      <c r="Z169" s="1"/>
    </row>
    <row r="170" spans="1:26" ht="24.75" customHeight="1">
      <c r="A170" s="6"/>
      <c r="B170" s="1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1"/>
      <c r="X170" s="1"/>
      <c r="Y170" s="1"/>
      <c r="Z170" s="1"/>
    </row>
    <row r="171" spans="1:26" ht="24.75" customHeight="1">
      <c r="A171" s="6"/>
      <c r="B171" s="1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1"/>
      <c r="X171" s="1"/>
      <c r="Y171" s="1"/>
      <c r="Z171" s="1"/>
    </row>
    <row r="172" spans="1:26" ht="24.75" customHeight="1">
      <c r="A172" s="6"/>
      <c r="B172" s="1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1"/>
      <c r="X172" s="1"/>
      <c r="Y172" s="1"/>
      <c r="Z172" s="1"/>
    </row>
    <row r="173" spans="1:26" ht="24.75" customHeight="1">
      <c r="A173" s="6"/>
      <c r="B173" s="1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1"/>
      <c r="X173" s="1"/>
      <c r="Y173" s="1"/>
      <c r="Z173" s="1"/>
    </row>
    <row r="174" spans="1:26" ht="24.75" customHeight="1">
      <c r="A174" s="6"/>
      <c r="B174" s="1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1"/>
      <c r="X174" s="1"/>
      <c r="Y174" s="1"/>
      <c r="Z174" s="1"/>
    </row>
    <row r="175" spans="1:26" ht="24.75" customHeight="1">
      <c r="A175" s="6"/>
      <c r="B175" s="1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1"/>
      <c r="X175" s="1"/>
      <c r="Y175" s="1"/>
      <c r="Z175" s="1"/>
    </row>
    <row r="176" spans="1:26" ht="24.75" customHeight="1">
      <c r="A176" s="6"/>
      <c r="B176" s="1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1"/>
      <c r="X176" s="1"/>
      <c r="Y176" s="1"/>
      <c r="Z176" s="1"/>
    </row>
    <row r="177" spans="1:26" ht="24.75" customHeight="1">
      <c r="A177" s="6"/>
      <c r="B177" s="1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1"/>
      <c r="X177" s="1"/>
      <c r="Y177" s="1"/>
      <c r="Z177" s="1"/>
    </row>
    <row r="178" spans="1:26" ht="24.75" customHeight="1">
      <c r="A178" s="6"/>
      <c r="B178" s="1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1"/>
      <c r="X178" s="1"/>
      <c r="Y178" s="1"/>
      <c r="Z178" s="1"/>
    </row>
    <row r="179" spans="1:26" ht="24.75" customHeight="1">
      <c r="A179" s="6"/>
      <c r="B179" s="1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1"/>
      <c r="X179" s="1"/>
      <c r="Y179" s="1"/>
      <c r="Z179" s="1"/>
    </row>
    <row r="180" spans="1:26" ht="24.75" customHeight="1">
      <c r="A180" s="6"/>
      <c r="B180" s="1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1"/>
      <c r="X180" s="1"/>
      <c r="Y180" s="1"/>
      <c r="Z180" s="1"/>
    </row>
    <row r="181" spans="1:26" ht="24.75" customHeight="1">
      <c r="A181" s="6"/>
      <c r="B181" s="1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1"/>
      <c r="X181" s="1"/>
      <c r="Y181" s="1"/>
      <c r="Z181" s="1"/>
    </row>
    <row r="182" spans="1:26" ht="24.75" customHeight="1">
      <c r="A182" s="6"/>
      <c r="B182" s="1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1"/>
      <c r="X182" s="1"/>
      <c r="Y182" s="1"/>
      <c r="Z182" s="1"/>
    </row>
    <row r="183" spans="1:26" ht="24.75" customHeight="1">
      <c r="A183" s="6"/>
      <c r="B183" s="1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1"/>
      <c r="X183" s="1"/>
      <c r="Y183" s="1"/>
      <c r="Z183" s="1"/>
    </row>
    <row r="184" spans="1:26" ht="24.75" customHeight="1">
      <c r="A184" s="6"/>
      <c r="B184" s="1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1"/>
      <c r="X184" s="1"/>
      <c r="Y184" s="1"/>
      <c r="Z184" s="1"/>
    </row>
    <row r="185" spans="1:26" ht="24.75" customHeight="1">
      <c r="A185" s="6"/>
      <c r="B185" s="1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1"/>
      <c r="X185" s="1"/>
      <c r="Y185" s="1"/>
      <c r="Z185" s="1"/>
    </row>
    <row r="186" spans="1:26" ht="24.75" customHeight="1">
      <c r="A186" s="6"/>
      <c r="B186" s="1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1"/>
      <c r="X186" s="1"/>
      <c r="Y186" s="1"/>
      <c r="Z186" s="1"/>
    </row>
    <row r="187" spans="1:26" ht="24.75" customHeight="1">
      <c r="A187" s="6"/>
      <c r="B187" s="1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1"/>
      <c r="X187" s="1"/>
      <c r="Y187" s="1"/>
      <c r="Z187" s="1"/>
    </row>
    <row r="188" spans="1:26" ht="24.75" customHeight="1">
      <c r="A188" s="6"/>
      <c r="B188" s="1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1"/>
      <c r="X188" s="1"/>
      <c r="Y188" s="1"/>
      <c r="Z188" s="1"/>
    </row>
    <row r="189" spans="1:26" ht="24.75" customHeight="1">
      <c r="A189" s="6"/>
      <c r="B189" s="1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1"/>
      <c r="X189" s="1"/>
      <c r="Y189" s="1"/>
      <c r="Z189" s="1"/>
    </row>
    <row r="190" spans="1:26" ht="24.75" customHeight="1">
      <c r="A190" s="6"/>
      <c r="B190" s="1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1"/>
      <c r="X190" s="1"/>
      <c r="Y190" s="1"/>
      <c r="Z190" s="1"/>
    </row>
    <row r="191" spans="1:26" ht="24.75" customHeight="1">
      <c r="A191" s="6"/>
      <c r="B191" s="1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1"/>
      <c r="X191" s="1"/>
      <c r="Y191" s="1"/>
      <c r="Z191" s="1"/>
    </row>
    <row r="192" spans="1:26" ht="24.75" customHeight="1">
      <c r="A192" s="6"/>
      <c r="B192" s="1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1"/>
      <c r="X192" s="1"/>
      <c r="Y192" s="1"/>
      <c r="Z192" s="1"/>
    </row>
    <row r="193" spans="1:26" ht="24.75" customHeight="1">
      <c r="A193" s="6"/>
      <c r="B193" s="1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1"/>
      <c r="X193" s="1"/>
      <c r="Y193" s="1"/>
      <c r="Z193" s="1"/>
    </row>
    <row r="194" spans="1:26" ht="24.75" customHeight="1">
      <c r="A194" s="6"/>
      <c r="B194" s="1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1"/>
      <c r="X194" s="1"/>
      <c r="Y194" s="1"/>
      <c r="Z194" s="1"/>
    </row>
    <row r="195" spans="1:26" ht="24.75" customHeight="1">
      <c r="A195" s="6"/>
      <c r="B195" s="1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1"/>
      <c r="X195" s="1"/>
      <c r="Y195" s="1"/>
      <c r="Z195" s="1"/>
    </row>
    <row r="196" spans="1:26" ht="24.75" customHeight="1">
      <c r="A196" s="6"/>
      <c r="B196" s="1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1"/>
      <c r="X196" s="1"/>
      <c r="Y196" s="1"/>
      <c r="Z196" s="1"/>
    </row>
    <row r="197" spans="1:26" ht="24.75" customHeight="1">
      <c r="A197" s="6"/>
      <c r="B197" s="1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1"/>
      <c r="X197" s="1"/>
      <c r="Y197" s="1"/>
      <c r="Z197" s="1"/>
    </row>
    <row r="198" spans="1:26" ht="24.75" customHeight="1">
      <c r="A198" s="6"/>
      <c r="B198" s="1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1"/>
      <c r="X198" s="1"/>
      <c r="Y198" s="1"/>
      <c r="Z198" s="1"/>
    </row>
    <row r="199" spans="1:26" ht="24.75" customHeight="1">
      <c r="A199" s="6"/>
      <c r="B199" s="1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1"/>
      <c r="X199" s="1"/>
      <c r="Y199" s="1"/>
      <c r="Z199" s="1"/>
    </row>
    <row r="200" spans="1:26" ht="24.75" customHeight="1">
      <c r="A200" s="6"/>
      <c r="B200" s="1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1"/>
      <c r="X200" s="1"/>
      <c r="Y200" s="1"/>
      <c r="Z200" s="1"/>
    </row>
    <row r="201" spans="1:26" ht="24.75" customHeight="1">
      <c r="A201" s="6"/>
      <c r="B201" s="1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1"/>
      <c r="X201" s="1"/>
      <c r="Y201" s="1"/>
      <c r="Z201" s="1"/>
    </row>
    <row r="202" spans="1:26" ht="24.75" customHeight="1">
      <c r="A202" s="6"/>
      <c r="B202" s="1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1"/>
      <c r="X202" s="1"/>
      <c r="Y202" s="1"/>
      <c r="Z202" s="1"/>
    </row>
    <row r="203" spans="1:26" ht="24.75" customHeight="1">
      <c r="A203" s="6"/>
      <c r="B203" s="1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1"/>
      <c r="X203" s="1"/>
      <c r="Y203" s="1"/>
      <c r="Z203" s="1"/>
    </row>
    <row r="204" spans="1:26" ht="24.75" customHeight="1">
      <c r="A204" s="6"/>
      <c r="B204" s="1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1"/>
      <c r="X204" s="1"/>
      <c r="Y204" s="1"/>
      <c r="Z204" s="1"/>
    </row>
    <row r="205" spans="1:26" ht="24.75" customHeight="1">
      <c r="A205" s="6"/>
      <c r="B205" s="1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1"/>
      <c r="X205" s="1"/>
      <c r="Y205" s="1"/>
      <c r="Z205" s="1"/>
    </row>
    <row r="206" spans="1:26" ht="24.75" customHeight="1">
      <c r="A206" s="6"/>
      <c r="B206" s="1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1"/>
      <c r="X206" s="1"/>
      <c r="Y206" s="1"/>
      <c r="Z206" s="1"/>
    </row>
    <row r="207" spans="1:26" ht="24.75" customHeight="1">
      <c r="A207" s="6"/>
      <c r="B207" s="1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1"/>
      <c r="X207" s="1"/>
      <c r="Y207" s="1"/>
      <c r="Z207" s="1"/>
    </row>
    <row r="208" spans="1:26" ht="24.75" customHeight="1">
      <c r="A208" s="6"/>
      <c r="B208" s="1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1"/>
      <c r="X208" s="1"/>
      <c r="Y208" s="1"/>
      <c r="Z208" s="1"/>
    </row>
    <row r="209" spans="1:26" ht="24.75" customHeight="1">
      <c r="A209" s="6"/>
      <c r="B209" s="1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1"/>
      <c r="X209" s="1"/>
      <c r="Y209" s="1"/>
      <c r="Z209" s="1"/>
    </row>
    <row r="210" spans="1:26" ht="24.75" customHeight="1">
      <c r="A210" s="6"/>
      <c r="B210" s="1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1"/>
      <c r="X210" s="1"/>
      <c r="Y210" s="1"/>
      <c r="Z210" s="1"/>
    </row>
    <row r="211" spans="1:26" ht="24.75" customHeight="1">
      <c r="A211" s="6"/>
      <c r="B211" s="1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1"/>
      <c r="X211" s="1"/>
      <c r="Y211" s="1"/>
      <c r="Z211" s="1"/>
    </row>
    <row r="212" spans="1:26" ht="24.75" customHeight="1">
      <c r="A212" s="6"/>
      <c r="B212" s="1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1"/>
      <c r="X212" s="1"/>
      <c r="Y212" s="1"/>
      <c r="Z212" s="1"/>
    </row>
    <row r="213" spans="1:26" ht="24.75" customHeight="1">
      <c r="A213" s="6"/>
      <c r="B213" s="1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1"/>
      <c r="X213" s="1"/>
      <c r="Y213" s="1"/>
      <c r="Z213" s="1"/>
    </row>
    <row r="214" spans="1:26" ht="24.75" customHeight="1">
      <c r="A214" s="6"/>
      <c r="B214" s="1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1"/>
      <c r="X214" s="1"/>
      <c r="Y214" s="1"/>
      <c r="Z214" s="1"/>
    </row>
    <row r="215" spans="1:26" ht="24.75" customHeight="1">
      <c r="A215" s="6"/>
      <c r="B215" s="1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1"/>
      <c r="X215" s="1"/>
      <c r="Y215" s="1"/>
      <c r="Z215" s="1"/>
    </row>
    <row r="216" spans="1:26" ht="24.75" customHeight="1">
      <c r="A216" s="6"/>
      <c r="B216" s="1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DE40" sheet="1" objects="1" scenarios="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tabSelected="1" workbookViewId="0">
      <pane ySplit="11" topLeftCell="A12" activePane="bottomLeft" state="frozen"/>
      <selection pane="bottomLeft" activeCell="D92" sqref="D92"/>
    </sheetView>
  </sheetViews>
  <sheetFormatPr baseColWidth="10" defaultColWidth="11.25" defaultRowHeight="15" customHeight="1"/>
  <cols>
    <col min="1" max="1" width="3.125" customWidth="1"/>
    <col min="2" max="2" width="17" customWidth="1"/>
    <col min="3" max="3" width="53.625" customWidth="1"/>
    <col min="4" max="4" width="23.375" customWidth="1"/>
    <col min="5" max="5" width="40.875" customWidth="1"/>
    <col min="6" max="7" width="3.375" customWidth="1"/>
    <col min="8" max="8" width="19.125" customWidth="1"/>
    <col min="9" max="9" width="16.125" customWidth="1"/>
    <col min="10" max="10" width="11.875" bestFit="1" customWidth="1"/>
    <col min="11" max="11" width="4.625" customWidth="1"/>
    <col min="12" max="18" width="10.5" customWidth="1"/>
    <col min="19" max="26" width="11.125" customWidth="1"/>
  </cols>
  <sheetData>
    <row r="1" spans="1:26" ht="42" customHeight="1">
      <c r="A1" s="1"/>
      <c r="B1" s="559" t="s">
        <v>1388</v>
      </c>
      <c r="C1" s="560"/>
      <c r="D1" s="560"/>
      <c r="E1" s="560"/>
      <c r="F1" s="560"/>
      <c r="G1" s="560"/>
      <c r="H1" s="560"/>
      <c r="I1" s="56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>
      <c r="A2" s="11"/>
      <c r="B2" s="562" t="s">
        <v>5</v>
      </c>
      <c r="C2" s="560"/>
      <c r="D2" s="560"/>
      <c r="E2" s="560"/>
      <c r="F2" s="560"/>
      <c r="G2" s="560"/>
      <c r="H2" s="560"/>
      <c r="I2" s="561"/>
      <c r="J2" s="18"/>
      <c r="K2" s="20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>
      <c r="A3" s="30"/>
      <c r="B3" s="32" t="s">
        <v>7</v>
      </c>
      <c r="C3" s="33"/>
      <c r="D3" s="35"/>
      <c r="E3" s="35"/>
      <c r="F3" s="35"/>
      <c r="G3" s="35"/>
      <c r="H3" s="35"/>
      <c r="I3" s="33"/>
      <c r="J3" s="45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>
      <c r="A4" s="30"/>
      <c r="B4" s="32" t="s">
        <v>9</v>
      </c>
      <c r="C4" s="33"/>
      <c r="D4" s="35"/>
      <c r="E4" s="35"/>
      <c r="F4" s="35"/>
      <c r="G4" s="35"/>
      <c r="H4" s="35"/>
      <c r="I4" s="33"/>
      <c r="J4" s="45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>
      <c r="A5" s="30"/>
      <c r="B5" s="32" t="s">
        <v>11</v>
      </c>
      <c r="C5" s="33"/>
      <c r="D5" s="35"/>
      <c r="E5" s="35"/>
      <c r="F5" s="35"/>
      <c r="G5" s="35"/>
      <c r="H5" s="35"/>
      <c r="I5" s="33"/>
      <c r="J5" s="45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>
      <c r="A6" s="30"/>
      <c r="B6" s="32" t="s">
        <v>13</v>
      </c>
      <c r="C6" s="33"/>
      <c r="D6" s="35"/>
      <c r="E6" s="35"/>
      <c r="F6" s="35"/>
      <c r="G6" s="35"/>
      <c r="H6" s="35"/>
      <c r="I6" s="33"/>
      <c r="J6" s="45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>
      <c r="A7" s="30"/>
      <c r="B7" s="32" t="s">
        <v>14</v>
      </c>
      <c r="C7" s="33"/>
      <c r="D7" s="35"/>
      <c r="E7" s="35"/>
      <c r="F7" s="35"/>
      <c r="G7" s="35"/>
      <c r="H7" s="35"/>
      <c r="I7" s="33"/>
      <c r="J7" s="45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9.5" customHeight="1">
      <c r="A8" s="55"/>
      <c r="B8" s="58" t="s">
        <v>15</v>
      </c>
      <c r="C8" s="61"/>
      <c r="D8" s="563"/>
      <c r="E8" s="564"/>
      <c r="F8" s="564"/>
      <c r="G8" s="564"/>
      <c r="H8" s="564"/>
      <c r="I8" s="565"/>
      <c r="J8" s="67"/>
      <c r="K8" s="1"/>
    </row>
    <row r="9" spans="1:26" ht="21" customHeight="1">
      <c r="A9" s="69"/>
      <c r="B9" s="71" t="s">
        <v>16</v>
      </c>
      <c r="C9" s="481"/>
      <c r="D9" s="14"/>
      <c r="E9" s="1"/>
      <c r="F9" s="75"/>
      <c r="G9" s="75"/>
      <c r="H9" s="77"/>
      <c r="I9" s="79"/>
      <c r="J9" s="81"/>
      <c r="K9" s="85"/>
      <c r="L9" s="69"/>
      <c r="M9" s="69"/>
      <c r="N9" s="69"/>
      <c r="O9" s="87"/>
      <c r="P9" s="87"/>
      <c r="Q9" s="87"/>
    </row>
    <row r="10" spans="1:26" ht="21" customHeight="1">
      <c r="A10" s="69"/>
      <c r="B10" s="71" t="s">
        <v>26</v>
      </c>
      <c r="C10" s="481"/>
      <c r="D10" s="14"/>
      <c r="E10" s="1"/>
      <c r="F10" s="75"/>
      <c r="G10" s="75"/>
      <c r="H10" s="77"/>
      <c r="I10" s="79"/>
      <c r="J10" s="81"/>
      <c r="K10" s="85"/>
      <c r="L10" s="69"/>
      <c r="M10" s="69"/>
      <c r="N10" s="69"/>
      <c r="O10" s="87"/>
      <c r="P10" s="87"/>
      <c r="Q10" s="87"/>
    </row>
    <row r="11" spans="1:26" ht="18.75" customHeight="1">
      <c r="A11" s="90"/>
      <c r="B11" s="92" t="s">
        <v>17</v>
      </c>
      <c r="C11" s="96" t="s">
        <v>31</v>
      </c>
      <c r="D11" s="98" t="s">
        <v>33</v>
      </c>
      <c r="E11" s="98" t="s">
        <v>24</v>
      </c>
      <c r="F11" s="102"/>
      <c r="G11" s="102"/>
      <c r="H11" s="566" t="s">
        <v>34</v>
      </c>
      <c r="I11" s="561"/>
      <c r="J11" s="107"/>
      <c r="K11" s="107"/>
      <c r="L11" s="8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55"/>
      <c r="B12" s="567" t="s">
        <v>35</v>
      </c>
      <c r="C12" s="568"/>
      <c r="D12" s="568"/>
      <c r="E12" s="569"/>
      <c r="F12" s="120"/>
      <c r="G12" s="120"/>
      <c r="H12" s="125" t="s">
        <v>27</v>
      </c>
      <c r="I12" s="125" t="s">
        <v>37</v>
      </c>
      <c r="K12" s="67"/>
    </row>
    <row r="13" spans="1:26" ht="15.75" customHeight="1">
      <c r="A13" s="147"/>
      <c r="B13" s="149">
        <v>1</v>
      </c>
      <c r="C13" s="152" t="s">
        <v>41</v>
      </c>
      <c r="D13" s="157">
        <f>+Desglose!H18</f>
        <v>0</v>
      </c>
      <c r="E13" s="157">
        <f>+Desglose!I18</f>
        <v>0</v>
      </c>
      <c r="F13" s="160"/>
      <c r="G13" s="160"/>
      <c r="H13" s="157">
        <f>+Desglose!L18</f>
        <v>0</v>
      </c>
      <c r="I13" s="168">
        <f>Desglose!N18</f>
        <v>0</v>
      </c>
      <c r="J13" s="172"/>
      <c r="K13" s="173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</row>
    <row r="14" spans="1:26" ht="15.75" customHeight="1">
      <c r="A14" s="147"/>
      <c r="B14" s="174">
        <v>2</v>
      </c>
      <c r="C14" s="175" t="s">
        <v>48</v>
      </c>
      <c r="D14" s="157">
        <f>+Desglose!H39</f>
        <v>0</v>
      </c>
      <c r="E14" s="157">
        <f>+Desglose!I39</f>
        <v>0</v>
      </c>
      <c r="F14" s="160"/>
      <c r="G14" s="160"/>
      <c r="H14" s="157">
        <f>+Desglose!L39</f>
        <v>0</v>
      </c>
      <c r="I14" s="179">
        <f>Desglose!N39</f>
        <v>0</v>
      </c>
      <c r="J14" s="172"/>
      <c r="K14" s="173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</row>
    <row r="15" spans="1:26" ht="15.75" customHeight="1">
      <c r="A15" s="147"/>
      <c r="B15" s="174">
        <v>3</v>
      </c>
      <c r="C15" s="175" t="s">
        <v>50</v>
      </c>
      <c r="D15" s="157">
        <f>+Desglose!H60</f>
        <v>0</v>
      </c>
      <c r="E15" s="157">
        <f>+Desglose!I60</f>
        <v>0</v>
      </c>
      <c r="F15" s="160"/>
      <c r="G15" s="160"/>
      <c r="H15" s="157">
        <f>+Desglose!L60</f>
        <v>0</v>
      </c>
      <c r="I15" s="179">
        <f>Desglose!N60</f>
        <v>0</v>
      </c>
      <c r="J15" s="172"/>
      <c r="K15" s="173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</row>
    <row r="16" spans="1:26" ht="15.75" customHeight="1">
      <c r="A16" s="147"/>
      <c r="B16" s="182">
        <v>4</v>
      </c>
      <c r="C16" s="183" t="s">
        <v>51</v>
      </c>
      <c r="D16" s="157">
        <f>+Desglose!H92</f>
        <v>0</v>
      </c>
      <c r="E16" s="157">
        <f>+Desglose!I92</f>
        <v>0</v>
      </c>
      <c r="F16" s="160"/>
      <c r="G16" s="160"/>
      <c r="H16" s="157">
        <f>+Desglose!L92</f>
        <v>0</v>
      </c>
      <c r="I16" s="185">
        <f>Desglose!N92</f>
        <v>0</v>
      </c>
      <c r="J16" s="172"/>
      <c r="K16" s="173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</row>
    <row r="17" spans="1:26" ht="21" customHeight="1">
      <c r="A17" s="69"/>
      <c r="B17" s="187" t="s">
        <v>52</v>
      </c>
      <c r="C17" s="188"/>
      <c r="D17" s="191">
        <f>SUM(D13:D16)</f>
        <v>0</v>
      </c>
      <c r="E17" s="191">
        <f>SUM(E13:E16)</f>
        <v>0</v>
      </c>
      <c r="F17" s="194"/>
      <c r="G17" s="194"/>
      <c r="H17" s="191">
        <f>SUM(H13:H16)</f>
        <v>0</v>
      </c>
      <c r="I17" s="200">
        <f>IF((H17-E17)=0,0,(IF(E17=(H17-E17)=0,1,(IF(E17=0,1,(H17-E17)/E17)))))</f>
        <v>0</v>
      </c>
      <c r="J17" s="172"/>
      <c r="K17" s="173"/>
      <c r="L17" s="147"/>
      <c r="M17" s="147"/>
      <c r="N17" s="147"/>
      <c r="O17" s="69"/>
      <c r="P17" s="69"/>
      <c r="Q17" s="69"/>
      <c r="R17" s="69"/>
      <c r="S17" s="69"/>
      <c r="T17" s="69"/>
      <c r="U17" s="69"/>
      <c r="V17" s="69"/>
      <c r="W17" s="69"/>
      <c r="X17" s="87"/>
      <c r="Y17" s="87"/>
      <c r="Z17" s="87"/>
    </row>
    <row r="18" spans="1:26" ht="15.75" customHeight="1">
      <c r="A18" s="55"/>
      <c r="B18" s="2"/>
      <c r="C18" s="2"/>
      <c r="D18" s="201"/>
      <c r="E18" s="201"/>
      <c r="F18" s="201"/>
      <c r="G18" s="201"/>
      <c r="H18" s="201"/>
      <c r="I18" s="201"/>
      <c r="J18" s="172"/>
      <c r="K18" s="173"/>
      <c r="L18" s="147"/>
    </row>
    <row r="19" spans="1:26" ht="15.75" customHeight="1">
      <c r="A19" s="55"/>
      <c r="B19" s="570" t="s">
        <v>61</v>
      </c>
      <c r="C19" s="568"/>
      <c r="D19" s="568"/>
      <c r="E19" s="571"/>
      <c r="F19" s="120"/>
      <c r="G19" s="120"/>
      <c r="H19" s="202" t="s">
        <v>27</v>
      </c>
      <c r="I19" s="202" t="s">
        <v>37</v>
      </c>
      <c r="K19" s="67"/>
      <c r="L19" s="172"/>
    </row>
    <row r="20" spans="1:26" ht="15.75" customHeight="1">
      <c r="A20" s="147"/>
      <c r="B20" s="149">
        <v>5</v>
      </c>
      <c r="C20" s="152" t="s">
        <v>64</v>
      </c>
      <c r="D20" s="157">
        <f>+Desglose!H103</f>
        <v>0</v>
      </c>
      <c r="E20" s="157">
        <f>+Desglose!I103</f>
        <v>0</v>
      </c>
      <c r="F20" s="160"/>
      <c r="G20" s="160"/>
      <c r="H20" s="157">
        <f>+Desglose!L103</f>
        <v>0</v>
      </c>
      <c r="I20" s="168">
        <f>Desglose!N103</f>
        <v>0</v>
      </c>
      <c r="J20" s="172"/>
      <c r="K20" s="173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</row>
    <row r="21" spans="1:26" ht="15.75" customHeight="1">
      <c r="A21" s="147"/>
      <c r="B21" s="149">
        <v>6</v>
      </c>
      <c r="C21" s="152" t="s">
        <v>67</v>
      </c>
      <c r="D21" s="157">
        <f>+Desglose!H816</f>
        <v>0</v>
      </c>
      <c r="E21" s="157">
        <f>+Desglose!I816</f>
        <v>0</v>
      </c>
      <c r="F21" s="160"/>
      <c r="G21" s="160"/>
      <c r="H21" s="157">
        <f>+Desglose!L816</f>
        <v>0</v>
      </c>
      <c r="I21" s="168">
        <f>Desglose!N816</f>
        <v>0</v>
      </c>
      <c r="J21" s="172"/>
      <c r="K21" s="173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</row>
    <row r="22" spans="1:26" ht="15.75" customHeight="1">
      <c r="A22" s="147"/>
      <c r="B22" s="149">
        <v>7</v>
      </c>
      <c r="C22" s="152" t="s">
        <v>69</v>
      </c>
      <c r="D22" s="157">
        <f>+Desglose!H827</f>
        <v>0</v>
      </c>
      <c r="E22" s="157">
        <f>+Desglose!I827</f>
        <v>0</v>
      </c>
      <c r="F22" s="160"/>
      <c r="G22" s="160"/>
      <c r="H22" s="157">
        <f>+Desglose!L827</f>
        <v>0</v>
      </c>
      <c r="I22" s="168">
        <f>Desglose!N827</f>
        <v>0</v>
      </c>
      <c r="J22" s="172"/>
      <c r="K22" s="173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</row>
    <row r="23" spans="1:26" ht="15.75" customHeight="1">
      <c r="A23" s="147"/>
      <c r="B23" s="149">
        <v>8</v>
      </c>
      <c r="C23" s="152" t="s">
        <v>72</v>
      </c>
      <c r="D23" s="157">
        <f>+Desglose!H835</f>
        <v>0</v>
      </c>
      <c r="E23" s="157">
        <f>+Desglose!I835</f>
        <v>0</v>
      </c>
      <c r="F23" s="160"/>
      <c r="G23" s="160"/>
      <c r="H23" s="157">
        <f>+Desglose!L835</f>
        <v>0</v>
      </c>
      <c r="I23" s="168">
        <f>Desglose!N835</f>
        <v>0</v>
      </c>
      <c r="J23" s="172"/>
      <c r="K23" s="173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</row>
    <row r="24" spans="1:26" ht="15.75" customHeight="1">
      <c r="A24" s="147"/>
      <c r="B24" s="149">
        <v>9</v>
      </c>
      <c r="C24" s="152" t="s">
        <v>74</v>
      </c>
      <c r="D24" s="157">
        <f>+Desglose!H843</f>
        <v>0</v>
      </c>
      <c r="E24" s="157">
        <f>+Desglose!I843</f>
        <v>0</v>
      </c>
      <c r="F24" s="160"/>
      <c r="G24" s="160"/>
      <c r="H24" s="157">
        <f>+Desglose!L843</f>
        <v>0</v>
      </c>
      <c r="I24" s="168">
        <f>Desglose!N843</f>
        <v>0</v>
      </c>
      <c r="J24" s="172"/>
      <c r="K24" s="173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</row>
    <row r="25" spans="1:26" ht="15.75" customHeight="1">
      <c r="A25" s="147"/>
      <c r="B25" s="149">
        <v>10</v>
      </c>
      <c r="C25" s="152" t="s">
        <v>77</v>
      </c>
      <c r="D25" s="157">
        <f>+Desglose!H856</f>
        <v>0</v>
      </c>
      <c r="E25" s="157">
        <f>+Desglose!I856</f>
        <v>0</v>
      </c>
      <c r="F25" s="160"/>
      <c r="G25" s="160"/>
      <c r="H25" s="157">
        <f>+Desglose!L856</f>
        <v>0</v>
      </c>
      <c r="I25" s="168">
        <f>Desglose!N856</f>
        <v>0</v>
      </c>
      <c r="J25" s="172"/>
      <c r="K25" s="173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</row>
    <row r="26" spans="1:26" ht="15.75" customHeight="1">
      <c r="A26" s="147"/>
      <c r="B26" s="149">
        <v>11</v>
      </c>
      <c r="C26" s="152" t="s">
        <v>78</v>
      </c>
      <c r="D26" s="157">
        <f>+Desglose!H869</f>
        <v>0</v>
      </c>
      <c r="E26" s="157">
        <f>+Desglose!I869</f>
        <v>0</v>
      </c>
      <c r="F26" s="160"/>
      <c r="G26" s="160"/>
      <c r="H26" s="157">
        <f>+Desglose!L869</f>
        <v>0</v>
      </c>
      <c r="I26" s="168">
        <f>Desglose!N869</f>
        <v>0</v>
      </c>
      <c r="J26" s="172"/>
      <c r="K26" s="173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</row>
    <row r="27" spans="1:26" ht="15.75" customHeight="1">
      <c r="A27" s="147"/>
      <c r="B27" s="149">
        <v>12</v>
      </c>
      <c r="C27" s="152" t="s">
        <v>81</v>
      </c>
      <c r="D27" s="157">
        <f>+Desglose!H883</f>
        <v>0</v>
      </c>
      <c r="E27" s="157">
        <f>+Desglose!I883</f>
        <v>0</v>
      </c>
      <c r="F27" s="160"/>
      <c r="G27" s="160"/>
      <c r="H27" s="157">
        <f>+Desglose!L883</f>
        <v>0</v>
      </c>
      <c r="I27" s="168">
        <f>+Desglose!N883</f>
        <v>0</v>
      </c>
      <c r="J27" s="172"/>
      <c r="K27" s="173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</row>
    <row r="28" spans="1:26" ht="15.75" customHeight="1">
      <c r="A28" s="147"/>
      <c r="B28" s="149">
        <v>13</v>
      </c>
      <c r="C28" s="152" t="s">
        <v>82</v>
      </c>
      <c r="D28" s="157">
        <f>+Desglose!H904</f>
        <v>0</v>
      </c>
      <c r="E28" s="157">
        <f>+Desglose!I904</f>
        <v>0</v>
      </c>
      <c r="F28" s="160"/>
      <c r="G28" s="160"/>
      <c r="H28" s="157">
        <f>+Desglose!L904</f>
        <v>0</v>
      </c>
      <c r="I28" s="168">
        <f>Desglose!N904</f>
        <v>0</v>
      </c>
      <c r="J28" s="172"/>
      <c r="K28" s="173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</row>
    <row r="29" spans="1:26" ht="15.75" customHeight="1">
      <c r="A29" s="147"/>
      <c r="B29" s="149">
        <v>14</v>
      </c>
      <c r="C29" s="152" t="s">
        <v>84</v>
      </c>
      <c r="D29" s="157">
        <f>+Desglose!H911</f>
        <v>0</v>
      </c>
      <c r="E29" s="157">
        <f>+Desglose!I911</f>
        <v>0</v>
      </c>
      <c r="F29" s="160"/>
      <c r="G29" s="160"/>
      <c r="H29" s="157">
        <f>+Desglose!L911</f>
        <v>0</v>
      </c>
      <c r="I29" s="168">
        <f>Desglose!N911</f>
        <v>0</v>
      </c>
      <c r="J29" s="172"/>
      <c r="K29" s="173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</row>
    <row r="30" spans="1:26" ht="15.75" customHeight="1">
      <c r="A30" s="147"/>
      <c r="B30" s="149">
        <v>15</v>
      </c>
      <c r="C30" s="152" t="s">
        <v>88</v>
      </c>
      <c r="D30" s="157">
        <f>+Desglose!H935</f>
        <v>0</v>
      </c>
      <c r="E30" s="157">
        <f>+Desglose!I935</f>
        <v>0</v>
      </c>
      <c r="F30" s="160"/>
      <c r="G30" s="160"/>
      <c r="H30" s="157">
        <f>+Desglose!L935</f>
        <v>0</v>
      </c>
      <c r="I30" s="168">
        <f>Desglose!N935</f>
        <v>0</v>
      </c>
      <c r="J30" s="172"/>
      <c r="K30" s="173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</row>
    <row r="31" spans="1:26" ht="15.75" customHeight="1">
      <c r="A31" s="147"/>
      <c r="B31" s="149">
        <v>16</v>
      </c>
      <c r="C31" s="152" t="s">
        <v>89</v>
      </c>
      <c r="D31" s="157">
        <f>+Desglose!H942</f>
        <v>0</v>
      </c>
      <c r="E31" s="157">
        <f>+Desglose!I942</f>
        <v>0</v>
      </c>
      <c r="F31" s="160"/>
      <c r="G31" s="160"/>
      <c r="H31" s="157">
        <f>+Desglose!L942</f>
        <v>0</v>
      </c>
      <c r="I31" s="168">
        <f>Desglose!N942</f>
        <v>0</v>
      </c>
      <c r="J31" s="172"/>
      <c r="K31" s="173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</row>
    <row r="32" spans="1:26" ht="15.75" customHeight="1">
      <c r="A32" s="147"/>
      <c r="B32" s="149">
        <v>17</v>
      </c>
      <c r="C32" s="152" t="s">
        <v>92</v>
      </c>
      <c r="D32" s="157">
        <f>+Desglose!H953</f>
        <v>0</v>
      </c>
      <c r="E32" s="157">
        <f>+Desglose!I953</f>
        <v>0</v>
      </c>
      <c r="F32" s="160"/>
      <c r="G32" s="160"/>
      <c r="H32" s="157">
        <f>+Desglose!L953</f>
        <v>0</v>
      </c>
      <c r="I32" s="168">
        <f>Desglose!N953</f>
        <v>0</v>
      </c>
      <c r="J32" s="172"/>
      <c r="K32" s="173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</row>
    <row r="33" spans="1:26" ht="15.75" customHeight="1">
      <c r="A33" s="147"/>
      <c r="B33" s="149">
        <v>18</v>
      </c>
      <c r="C33" s="152" t="s">
        <v>97</v>
      </c>
      <c r="D33" s="157">
        <f>+Desglose!H959</f>
        <v>0</v>
      </c>
      <c r="E33" s="157">
        <f>+Desglose!I959</f>
        <v>0</v>
      </c>
      <c r="F33" s="160"/>
      <c r="G33" s="160"/>
      <c r="H33" s="157">
        <f>+Desglose!L959</f>
        <v>0</v>
      </c>
      <c r="I33" s="168">
        <f>Desglose!N959</f>
        <v>0</v>
      </c>
      <c r="J33" s="172"/>
      <c r="K33" s="173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</row>
    <row r="34" spans="1:26" ht="15.75" customHeight="1">
      <c r="A34" s="147"/>
      <c r="B34" s="149">
        <v>19</v>
      </c>
      <c r="C34" s="152" t="s">
        <v>99</v>
      </c>
      <c r="D34" s="157">
        <f>+Desglose!H967</f>
        <v>0</v>
      </c>
      <c r="E34" s="157">
        <f>+Desglose!I967</f>
        <v>0</v>
      </c>
      <c r="F34" s="160"/>
      <c r="G34" s="160"/>
      <c r="H34" s="157">
        <f>+Desglose!L967</f>
        <v>0</v>
      </c>
      <c r="I34" s="168">
        <f>Desglose!N960</f>
        <v>0</v>
      </c>
      <c r="J34" s="172"/>
      <c r="K34" s="173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</row>
    <row r="35" spans="1:26" ht="21" customHeight="1">
      <c r="A35" s="69"/>
      <c r="B35" s="187" t="s">
        <v>100</v>
      </c>
      <c r="C35" s="188"/>
      <c r="D35" s="191">
        <f>SUM(D20:D34)</f>
        <v>0</v>
      </c>
      <c r="E35" s="191">
        <f>SUM(E20:E34)</f>
        <v>0</v>
      </c>
      <c r="F35" s="194"/>
      <c r="G35" s="194"/>
      <c r="H35" s="191">
        <f>SUM(H20:H34)</f>
        <v>0</v>
      </c>
      <c r="I35" s="200">
        <f>IF((H35-E35)=0,0,(IF(E35=(H35-E35)=0,1,(IF(E35=0,1,(H35-E35)/E35)))))</f>
        <v>0</v>
      </c>
      <c r="J35" s="172"/>
      <c r="K35" s="173"/>
      <c r="L35" s="147"/>
      <c r="M35" s="147"/>
      <c r="N35" s="147"/>
      <c r="O35" s="69"/>
      <c r="P35" s="69"/>
      <c r="Q35" s="69"/>
      <c r="R35" s="69"/>
      <c r="S35" s="69"/>
      <c r="T35" s="69"/>
      <c r="U35" s="69"/>
      <c r="V35" s="69"/>
      <c r="W35" s="69"/>
      <c r="X35" s="87"/>
      <c r="Y35" s="87"/>
      <c r="Z35" s="87"/>
    </row>
    <row r="36" spans="1:26" ht="15.75" customHeight="1">
      <c r="A36" s="55"/>
      <c r="B36" s="2"/>
      <c r="C36" s="2"/>
      <c r="D36" s="201"/>
      <c r="E36" s="201"/>
      <c r="F36" s="14"/>
      <c r="G36" s="14"/>
      <c r="H36" s="201"/>
      <c r="I36" s="201"/>
      <c r="K36" s="67"/>
    </row>
    <row r="37" spans="1:26" ht="15.75" customHeight="1">
      <c r="A37" s="55"/>
      <c r="B37" s="572" t="s">
        <v>105</v>
      </c>
      <c r="C37" s="568"/>
      <c r="D37" s="568"/>
      <c r="E37" s="571"/>
      <c r="F37" s="120"/>
      <c r="G37" s="120"/>
      <c r="H37" s="237" t="s">
        <v>27</v>
      </c>
      <c r="I37" s="237" t="s">
        <v>37</v>
      </c>
      <c r="K37" s="67"/>
    </row>
    <row r="38" spans="1:26" ht="15.75" customHeight="1">
      <c r="A38" s="147"/>
      <c r="B38" s="149">
        <v>20</v>
      </c>
      <c r="C38" s="152" t="s">
        <v>107</v>
      </c>
      <c r="D38" s="157">
        <f>+Desglose!H981</f>
        <v>0</v>
      </c>
      <c r="E38" s="157">
        <f>+Desglose!I981</f>
        <v>0</v>
      </c>
      <c r="F38" s="160"/>
      <c r="G38" s="160"/>
      <c r="H38" s="157">
        <f>+Desglose!L981</f>
        <v>0</v>
      </c>
      <c r="I38" s="168">
        <v>0</v>
      </c>
      <c r="J38" s="172"/>
      <c r="K38" s="173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</row>
    <row r="39" spans="1:26" ht="15.75" customHeight="1">
      <c r="A39" s="147"/>
      <c r="B39" s="149">
        <v>21</v>
      </c>
      <c r="C39" s="152" t="s">
        <v>111</v>
      </c>
      <c r="D39" s="157">
        <f>+Desglose!H989</f>
        <v>0</v>
      </c>
      <c r="E39" s="157">
        <f>+Desglose!I989</f>
        <v>0</v>
      </c>
      <c r="F39" s="160"/>
      <c r="G39" s="160"/>
      <c r="H39" s="157">
        <f>+Desglose!L989</f>
        <v>0</v>
      </c>
      <c r="I39" s="168">
        <v>0</v>
      </c>
      <c r="J39" s="172"/>
      <c r="K39" s="173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</row>
    <row r="40" spans="1:26" ht="15.75" customHeight="1">
      <c r="A40" s="147"/>
      <c r="B40" s="149">
        <v>22</v>
      </c>
      <c r="C40" s="152" t="s">
        <v>113</v>
      </c>
      <c r="D40" s="157">
        <f>+Desglose!H998</f>
        <v>0</v>
      </c>
      <c r="E40" s="157">
        <f>+Desglose!I998</f>
        <v>0</v>
      </c>
      <c r="F40" s="160"/>
      <c r="G40" s="160"/>
      <c r="H40" s="157">
        <f>+Desglose!L998</f>
        <v>0</v>
      </c>
      <c r="I40" s="168">
        <f>+'[1]Post producción'!N78</f>
        <v>0</v>
      </c>
      <c r="J40" s="172"/>
      <c r="K40" s="173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</row>
    <row r="41" spans="1:26" ht="15.75" customHeight="1">
      <c r="A41" s="147"/>
      <c r="B41" s="149">
        <v>23</v>
      </c>
      <c r="C41" s="152" t="s">
        <v>115</v>
      </c>
      <c r="D41" s="157">
        <f>+Desglose!H1008</f>
        <v>0</v>
      </c>
      <c r="E41" s="157">
        <f>+Desglose!I1008</f>
        <v>0</v>
      </c>
      <c r="F41" s="160"/>
      <c r="G41" s="160"/>
      <c r="H41" s="157">
        <f>+Desglose!L1008</f>
        <v>0</v>
      </c>
      <c r="I41" s="168">
        <f>+'[1]Post producción'!N88</f>
        <v>0</v>
      </c>
      <c r="J41" s="172"/>
      <c r="K41" s="173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</row>
    <row r="42" spans="1:26" ht="15.75" customHeight="1">
      <c r="A42" s="147"/>
      <c r="B42" s="149">
        <v>24</v>
      </c>
      <c r="C42" s="152" t="s">
        <v>117</v>
      </c>
      <c r="D42" s="157">
        <f>+Desglose!H1021</f>
        <v>0</v>
      </c>
      <c r="E42" s="157">
        <f>+Desglose!I1021</f>
        <v>0</v>
      </c>
      <c r="F42" s="160"/>
      <c r="G42" s="160"/>
      <c r="H42" s="157">
        <f>+Desglose!L1021</f>
        <v>0</v>
      </c>
      <c r="I42" s="238">
        <f>+'[1]Post producción'!N107</f>
        <v>0</v>
      </c>
      <c r="J42" s="172"/>
      <c r="K42" s="173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</row>
    <row r="43" spans="1:26" ht="15.75" customHeight="1">
      <c r="A43" s="147"/>
      <c r="B43" s="149">
        <v>25</v>
      </c>
      <c r="C43" s="152" t="s">
        <v>118</v>
      </c>
      <c r="D43" s="157">
        <f>+Desglose!H1041</f>
        <v>0</v>
      </c>
      <c r="E43" s="157">
        <f>+Desglose!I1041</f>
        <v>0</v>
      </c>
      <c r="F43" s="160"/>
      <c r="G43" s="160"/>
      <c r="H43" s="157">
        <f>+Desglose!L1041</f>
        <v>0</v>
      </c>
      <c r="I43" s="238">
        <f>+'[1]Post producción'!N131</f>
        <v>0</v>
      </c>
      <c r="J43" s="172"/>
      <c r="K43" s="173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</row>
    <row r="44" spans="1:26" ht="15.75" customHeight="1">
      <c r="A44" s="147"/>
      <c r="B44" s="149">
        <v>26</v>
      </c>
      <c r="C44" s="152" t="s">
        <v>119</v>
      </c>
      <c r="D44" s="157">
        <f>+Desglose!H1055</f>
        <v>0</v>
      </c>
      <c r="E44" s="157">
        <f>+Desglose!I1055</f>
        <v>0</v>
      </c>
      <c r="F44" s="160"/>
      <c r="G44" s="160"/>
      <c r="H44" s="157">
        <f>+Desglose!L1055</f>
        <v>0</v>
      </c>
      <c r="I44" s="168">
        <f>+'[1]Post producción'!N144</f>
        <v>0</v>
      </c>
      <c r="J44" s="172"/>
      <c r="K44" s="173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</row>
    <row r="45" spans="1:26" ht="15.75" customHeight="1">
      <c r="A45" s="147"/>
      <c r="B45" s="149">
        <v>27</v>
      </c>
      <c r="C45" s="152" t="s">
        <v>121</v>
      </c>
      <c r="D45" s="157">
        <f>+Desglose!H1066</f>
        <v>0</v>
      </c>
      <c r="E45" s="157">
        <f>+Desglose!I1066</f>
        <v>0</v>
      </c>
      <c r="F45" s="160"/>
      <c r="G45" s="160"/>
      <c r="H45" s="157">
        <f>+Desglose!L1066</f>
        <v>0</v>
      </c>
      <c r="I45" s="238">
        <f>+'[1]Post producción'!N159</f>
        <v>0</v>
      </c>
      <c r="J45" s="172"/>
      <c r="K45" s="173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</row>
    <row r="46" spans="1:26" ht="15.75" customHeight="1">
      <c r="A46" s="147"/>
      <c r="B46" s="149">
        <v>28</v>
      </c>
      <c r="C46" s="152" t="s">
        <v>123</v>
      </c>
      <c r="D46" s="157">
        <f>+Desglose!H1080</f>
        <v>0</v>
      </c>
      <c r="E46" s="157">
        <f>+Desglose!I1080</f>
        <v>0</v>
      </c>
      <c r="F46" s="160"/>
      <c r="G46" s="160"/>
      <c r="H46" s="157">
        <f>+Desglose!L1080</f>
        <v>0</v>
      </c>
      <c r="I46" s="238">
        <f>+'[1]Post producción'!N181</f>
        <v>0</v>
      </c>
      <c r="J46" s="172"/>
      <c r="K46" s="173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</row>
    <row r="47" spans="1:26" ht="15.75" customHeight="1">
      <c r="A47" s="147"/>
      <c r="B47" s="239">
        <v>29</v>
      </c>
      <c r="C47" s="240" t="s">
        <v>125</v>
      </c>
      <c r="D47" s="157">
        <f>+Desglose!H1093</f>
        <v>0</v>
      </c>
      <c r="E47" s="157">
        <f>+Desglose!I1093</f>
        <v>0</v>
      </c>
      <c r="F47" s="160"/>
      <c r="G47" s="160"/>
      <c r="H47" s="157">
        <f>+Desglose!L1093</f>
        <v>0</v>
      </c>
      <c r="I47" s="168">
        <f>+'[1]Post producción'!N198</f>
        <v>0</v>
      </c>
      <c r="J47" s="172"/>
      <c r="K47" s="173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</row>
    <row r="48" spans="1:26" ht="15.75" customHeight="1">
      <c r="A48" s="147"/>
      <c r="B48" s="149">
        <v>30</v>
      </c>
      <c r="C48" s="241" t="s">
        <v>128</v>
      </c>
      <c r="D48" s="157">
        <f>+Desglose!H1125</f>
        <v>0</v>
      </c>
      <c r="E48" s="157">
        <f>+Desglose!I1125</f>
        <v>0</v>
      </c>
      <c r="F48" s="242"/>
      <c r="G48" s="242"/>
      <c r="H48" s="157">
        <f>+Desglose!L1125</f>
        <v>0</v>
      </c>
      <c r="I48" s="238">
        <f>+[1]VFX!N75</f>
        <v>0</v>
      </c>
      <c r="J48" s="172"/>
      <c r="K48" s="173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</row>
    <row r="49" spans="1:26" ht="15.75" customHeight="1">
      <c r="A49" s="147"/>
      <c r="B49" s="174">
        <v>31</v>
      </c>
      <c r="C49" s="241" t="s">
        <v>130</v>
      </c>
      <c r="D49" s="157">
        <f>+Desglose!H1152</f>
        <v>0</v>
      </c>
      <c r="E49" s="157">
        <f>+Desglose!I1152</f>
        <v>0</v>
      </c>
      <c r="F49" s="242"/>
      <c r="G49" s="242"/>
      <c r="H49" s="157">
        <f>+Desglose!L1152</f>
        <v>0</v>
      </c>
      <c r="I49" s="238">
        <f>+[1]VFX!N131</f>
        <v>0</v>
      </c>
      <c r="J49" s="172"/>
      <c r="K49" s="173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</row>
    <row r="50" spans="1:26" ht="15.75" customHeight="1" thickBot="1">
      <c r="A50" s="147"/>
      <c r="B50" s="243">
        <v>32</v>
      </c>
      <c r="C50" s="175" t="s">
        <v>133</v>
      </c>
      <c r="D50" s="244">
        <f>+Desglose!H1161</f>
        <v>0</v>
      </c>
      <c r="E50" s="244">
        <f>+Desglose!I1161</f>
        <v>0</v>
      </c>
      <c r="F50" s="160"/>
      <c r="G50" s="160"/>
      <c r="H50" s="244">
        <f>+Desglose!L1161</f>
        <v>0</v>
      </c>
      <c r="I50" s="238">
        <f>+'[1]Post producción'!N209</f>
        <v>0</v>
      </c>
      <c r="J50" s="172"/>
      <c r="K50" s="173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</row>
    <row r="51" spans="1:26" ht="21" customHeight="1" thickBot="1">
      <c r="A51" s="69"/>
      <c r="B51" s="187" t="s">
        <v>139</v>
      </c>
      <c r="C51" s="246"/>
      <c r="D51" s="247">
        <f>SUM(D38:D50)</f>
        <v>0</v>
      </c>
      <c r="E51" s="247">
        <f>SUM(E38:E50)</f>
        <v>0</v>
      </c>
      <c r="F51" s="191"/>
      <c r="G51" s="194"/>
      <c r="H51" s="247">
        <f>SUM(H38:H50)</f>
        <v>0</v>
      </c>
      <c r="I51" s="200">
        <f>IF((H51-E51)=0,0,(IF(E51=(H51-E51)=0,1,(IF(E51=0,1,(H51-E51)/E51)))))</f>
        <v>0</v>
      </c>
      <c r="J51" s="172"/>
      <c r="K51" s="173"/>
      <c r="L51" s="147"/>
      <c r="M51" s="147"/>
      <c r="N51" s="147"/>
      <c r="O51" s="69"/>
      <c r="P51" s="69"/>
      <c r="Q51" s="69"/>
      <c r="R51" s="69"/>
      <c r="S51" s="69"/>
      <c r="T51" s="69"/>
      <c r="U51" s="69"/>
      <c r="V51" s="69"/>
      <c r="W51" s="69"/>
      <c r="X51" s="87"/>
      <c r="Y51" s="87"/>
      <c r="Z51" s="87"/>
    </row>
    <row r="52" spans="1:26" ht="15.75" customHeight="1" thickBot="1">
      <c r="A52" s="147"/>
      <c r="B52" s="201"/>
      <c r="C52" s="8"/>
      <c r="D52" s="242"/>
      <c r="E52" s="242"/>
      <c r="F52" s="242"/>
      <c r="G52" s="242"/>
      <c r="H52" s="242"/>
      <c r="I52" s="248"/>
      <c r="J52" s="172"/>
      <c r="K52" s="173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</row>
    <row r="53" spans="1:26" ht="15.75" customHeight="1">
      <c r="A53" s="55"/>
      <c r="B53" s="573" t="s">
        <v>145</v>
      </c>
      <c r="C53" s="568"/>
      <c r="D53" s="568"/>
      <c r="E53" s="574"/>
      <c r="F53" s="120"/>
      <c r="G53" s="120"/>
      <c r="H53" s="249" t="s">
        <v>27</v>
      </c>
      <c r="I53" s="250" t="s">
        <v>37</v>
      </c>
      <c r="J53" s="173"/>
      <c r="K53" s="17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47"/>
      <c r="B54" s="149">
        <v>33</v>
      </c>
      <c r="C54" s="251" t="s">
        <v>50</v>
      </c>
      <c r="D54" s="252">
        <f>+Animación!H16</f>
        <v>0</v>
      </c>
      <c r="E54" s="252">
        <f>+Animación!I16</f>
        <v>0</v>
      </c>
      <c r="F54" s="242"/>
      <c r="G54" s="242"/>
      <c r="H54" s="252">
        <f>+Animación!L16</f>
        <v>0</v>
      </c>
      <c r="I54" s="238">
        <f>+[1]Animación!N53</f>
        <v>0</v>
      </c>
      <c r="J54" s="172"/>
      <c r="K54" s="173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</row>
    <row r="55" spans="1:26" ht="15.75" customHeight="1">
      <c r="A55" s="147"/>
      <c r="B55" s="149">
        <v>34</v>
      </c>
      <c r="C55" s="241" t="s">
        <v>151</v>
      </c>
      <c r="D55" s="157">
        <f>+Animación!H25</f>
        <v>0</v>
      </c>
      <c r="E55" s="157">
        <f>+Animación!I25</f>
        <v>0</v>
      </c>
      <c r="F55" s="242"/>
      <c r="G55" s="242"/>
      <c r="H55" s="157">
        <f>+Animación!L25</f>
        <v>0</v>
      </c>
      <c r="I55" s="238">
        <f>+[1]Animación!N62</f>
        <v>0</v>
      </c>
      <c r="J55" s="172"/>
      <c r="K55" s="173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</row>
    <row r="56" spans="1:26" ht="15.75" customHeight="1">
      <c r="A56" s="147"/>
      <c r="B56" s="174">
        <v>35</v>
      </c>
      <c r="C56" s="241" t="s">
        <v>153</v>
      </c>
      <c r="D56" s="157">
        <f>+Animación!H33</f>
        <v>0</v>
      </c>
      <c r="E56" s="157">
        <f>+Animación!I33</f>
        <v>0</v>
      </c>
      <c r="F56" s="242"/>
      <c r="G56" s="242"/>
      <c r="H56" s="157">
        <f>+Animación!L33</f>
        <v>0</v>
      </c>
      <c r="I56" s="238">
        <f>+[1]Animación!N70</f>
        <v>0</v>
      </c>
      <c r="J56" s="172"/>
      <c r="K56" s="173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</row>
    <row r="57" spans="1:26" ht="15.75" customHeight="1">
      <c r="A57" s="147"/>
      <c r="B57" s="174">
        <v>36</v>
      </c>
      <c r="C57" s="241" t="s">
        <v>147</v>
      </c>
      <c r="D57" s="157">
        <f>+Animación!H46</f>
        <v>0</v>
      </c>
      <c r="E57" s="157">
        <f>+Animación!I46</f>
        <v>0</v>
      </c>
      <c r="F57" s="242"/>
      <c r="G57" s="242"/>
      <c r="H57" s="157">
        <f>+Animación!L46</f>
        <v>0</v>
      </c>
      <c r="I57" s="238">
        <f>+[1]Animación!N83</f>
        <v>0</v>
      </c>
      <c r="J57" s="172"/>
      <c r="K57" s="173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</row>
    <row r="58" spans="1:26" ht="15.75" customHeight="1">
      <c r="A58" s="147"/>
      <c r="B58" s="174">
        <v>37</v>
      </c>
      <c r="C58" s="241" t="s">
        <v>159</v>
      </c>
      <c r="D58" s="157">
        <f>+Animación!H56</f>
        <v>0</v>
      </c>
      <c r="E58" s="157">
        <f>+Animación!I56</f>
        <v>0</v>
      </c>
      <c r="F58" s="242"/>
      <c r="G58" s="242"/>
      <c r="H58" s="157">
        <f>+Animación!L56</f>
        <v>0</v>
      </c>
      <c r="I58" s="238">
        <f>+[1]Animación!N93</f>
        <v>0</v>
      </c>
      <c r="J58" s="172"/>
      <c r="K58" s="173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</row>
    <row r="59" spans="1:26" ht="15.75" customHeight="1">
      <c r="A59" s="147"/>
      <c r="B59" s="174">
        <v>38</v>
      </c>
      <c r="C59" s="241" t="s">
        <v>162</v>
      </c>
      <c r="D59" s="157">
        <f>+Animación!H65</f>
        <v>0</v>
      </c>
      <c r="E59" s="157">
        <f>+Animación!I65</f>
        <v>0</v>
      </c>
      <c r="F59" s="242"/>
      <c r="G59" s="242"/>
      <c r="H59" s="157">
        <f>+Animación!L65</f>
        <v>0</v>
      </c>
      <c r="I59" s="238">
        <f>+[1]Animación!N102</f>
        <v>0</v>
      </c>
      <c r="J59" s="172"/>
      <c r="K59" s="173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</row>
    <row r="60" spans="1:26" ht="15.75" customHeight="1">
      <c r="A60" s="147"/>
      <c r="B60" s="174">
        <v>39</v>
      </c>
      <c r="C60" s="241" t="s">
        <v>166</v>
      </c>
      <c r="D60" s="157">
        <f>+Animación!H78</f>
        <v>0</v>
      </c>
      <c r="E60" s="157">
        <f>+Animación!I78</f>
        <v>0</v>
      </c>
      <c r="F60" s="242"/>
      <c r="G60" s="242"/>
      <c r="H60" s="157">
        <f>+Animación!L78</f>
        <v>0</v>
      </c>
      <c r="I60" s="238">
        <f>+[1]Animación!N115</f>
        <v>0</v>
      </c>
      <c r="J60" s="172"/>
      <c r="K60" s="173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</row>
    <row r="61" spans="1:26" ht="15.75" customHeight="1">
      <c r="A61" s="147"/>
      <c r="B61" s="174">
        <v>40</v>
      </c>
      <c r="C61" s="241" t="s">
        <v>171</v>
      </c>
      <c r="D61" s="157">
        <f>+Animación!H99</f>
        <v>0</v>
      </c>
      <c r="E61" s="157">
        <f>+Animación!I99</f>
        <v>0</v>
      </c>
      <c r="F61" s="242"/>
      <c r="G61" s="242"/>
      <c r="H61" s="157">
        <f>+Animación!L99</f>
        <v>0</v>
      </c>
      <c r="I61" s="238" t="str">
        <f>+[1]Animación!N136</f>
        <v xml:space="preserve"> </v>
      </c>
      <c r="J61" s="172"/>
      <c r="K61" s="173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</row>
    <row r="62" spans="1:26" ht="15.75" customHeight="1">
      <c r="A62" s="147"/>
      <c r="B62" s="174">
        <v>41</v>
      </c>
      <c r="C62" s="241" t="s">
        <v>174</v>
      </c>
      <c r="D62" s="157">
        <f>+Animación!H111</f>
        <v>0</v>
      </c>
      <c r="E62" s="157">
        <f>+Animación!I111</f>
        <v>0</v>
      </c>
      <c r="F62" s="242"/>
      <c r="G62" s="242"/>
      <c r="H62" s="157">
        <f>+Animación!L111</f>
        <v>0</v>
      </c>
      <c r="I62" s="238">
        <f>+[1]Animación!N148</f>
        <v>0</v>
      </c>
      <c r="J62" s="172"/>
      <c r="K62" s="173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  <c r="Y62" s="172"/>
      <c r="Z62" s="172"/>
    </row>
    <row r="63" spans="1:26" ht="15.75" customHeight="1">
      <c r="A63" s="147"/>
      <c r="B63" s="174">
        <v>42</v>
      </c>
      <c r="C63" s="241" t="s">
        <v>176</v>
      </c>
      <c r="D63" s="157">
        <f>+Animación!H120</f>
        <v>0</v>
      </c>
      <c r="E63" s="157">
        <f>+Animación!I120</f>
        <v>0</v>
      </c>
      <c r="F63" s="242"/>
      <c r="G63" s="242"/>
      <c r="H63" s="157">
        <f>+Animación!L120</f>
        <v>0</v>
      </c>
      <c r="I63" s="238">
        <f>+[1]Animación!N157</f>
        <v>0</v>
      </c>
      <c r="J63" s="172"/>
      <c r="K63" s="173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</row>
    <row r="64" spans="1:26" ht="15.75" customHeight="1">
      <c r="A64" s="147"/>
      <c r="B64" s="174">
        <v>43</v>
      </c>
      <c r="C64" s="253" t="s">
        <v>178</v>
      </c>
      <c r="D64" s="157">
        <f>+Animación!H134</f>
        <v>0</v>
      </c>
      <c r="E64" s="157">
        <f>+Animación!I134</f>
        <v>0</v>
      </c>
      <c r="F64" s="242"/>
      <c r="G64" s="242"/>
      <c r="H64" s="157">
        <f>+Animación!L134</f>
        <v>0</v>
      </c>
      <c r="I64" s="238">
        <f>+[1]Animación!N171</f>
        <v>0</v>
      </c>
      <c r="J64" s="172"/>
      <c r="K64" s="173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</row>
    <row r="65" spans="1:26" ht="15.75" customHeight="1">
      <c r="A65" s="147"/>
      <c r="B65" s="174">
        <v>44</v>
      </c>
      <c r="C65" s="241" t="s">
        <v>181</v>
      </c>
      <c r="D65" s="157">
        <f>+Animación!H143</f>
        <v>0</v>
      </c>
      <c r="E65" s="157">
        <f>+Animación!I143</f>
        <v>0</v>
      </c>
      <c r="F65" s="242"/>
      <c r="G65" s="242"/>
      <c r="H65" s="157">
        <f>+Animación!L143</f>
        <v>0</v>
      </c>
      <c r="I65" s="238">
        <f>+[1]Animación!N180</f>
        <v>0</v>
      </c>
      <c r="J65" s="172"/>
      <c r="K65" s="173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</row>
    <row r="66" spans="1:26" ht="15.75" customHeight="1">
      <c r="A66" s="147"/>
      <c r="B66" s="174">
        <v>45</v>
      </c>
      <c r="C66" s="254" t="s">
        <v>187</v>
      </c>
      <c r="D66" s="245">
        <f>+Animación!H153</f>
        <v>0</v>
      </c>
      <c r="E66" s="245">
        <f>+Animación!I153</f>
        <v>0</v>
      </c>
      <c r="F66" s="242"/>
      <c r="G66" s="242"/>
      <c r="H66" s="245">
        <f>+Animación!L153</f>
        <v>0</v>
      </c>
      <c r="I66" s="255">
        <f>+[1]Animación!N190</f>
        <v>0</v>
      </c>
      <c r="J66" s="172"/>
      <c r="K66" s="173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</row>
    <row r="67" spans="1:26" ht="21" customHeight="1">
      <c r="A67" s="69"/>
      <c r="B67" s="187" t="s">
        <v>192</v>
      </c>
      <c r="C67" s="188"/>
      <c r="D67" s="256">
        <f>SUM(D54:D66)</f>
        <v>0</v>
      </c>
      <c r="E67" s="256">
        <f>SUM(E54:E66)</f>
        <v>0</v>
      </c>
      <c r="F67" s="201"/>
      <c r="G67" s="201"/>
      <c r="H67" s="256">
        <f>SUM(H54:H66)</f>
        <v>0</v>
      </c>
      <c r="I67" s="200">
        <f>IF((H67-E67)=0,0,(IF(E67=(H67-E67)=0,1,(IF(E67=0,1,(H67-E67)/E67)))))</f>
        <v>0</v>
      </c>
      <c r="J67" s="172"/>
      <c r="K67" s="173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87"/>
      <c r="Y67" s="87"/>
      <c r="Z67" s="87"/>
    </row>
    <row r="68" spans="1:26" ht="15.75" customHeight="1">
      <c r="A68" s="147"/>
      <c r="B68" s="201"/>
      <c r="C68" s="8"/>
      <c r="D68" s="242"/>
      <c r="E68" s="242"/>
      <c r="F68" s="242"/>
      <c r="G68" s="242"/>
      <c r="H68" s="242"/>
      <c r="I68" s="248"/>
      <c r="J68" s="172"/>
      <c r="K68" s="173"/>
      <c r="L68" s="539"/>
      <c r="M68" s="539"/>
      <c r="N68" s="539"/>
      <c r="O68" s="539"/>
      <c r="P68" s="172"/>
      <c r="Q68" s="172"/>
      <c r="R68" s="172"/>
      <c r="S68" s="172"/>
      <c r="T68" s="172"/>
      <c r="U68" s="172"/>
      <c r="V68" s="172"/>
      <c r="W68" s="172"/>
      <c r="X68" s="172"/>
      <c r="Y68" s="172"/>
      <c r="Z68" s="172"/>
    </row>
    <row r="69" spans="1:26" ht="15.75" customHeight="1">
      <c r="A69" s="55"/>
      <c r="B69" s="575" t="s">
        <v>195</v>
      </c>
      <c r="C69" s="568"/>
      <c r="D69" s="568"/>
      <c r="E69" s="569"/>
      <c r="F69" s="120"/>
      <c r="G69" s="120"/>
      <c r="H69" s="257" t="s">
        <v>27</v>
      </c>
      <c r="I69" s="257" t="s">
        <v>37</v>
      </c>
      <c r="J69" s="1"/>
      <c r="K69" s="67"/>
      <c r="L69" s="540"/>
      <c r="M69" s="540"/>
      <c r="N69" s="540"/>
      <c r="O69" s="54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47"/>
      <c r="B70" s="149">
        <v>46</v>
      </c>
      <c r="C70" s="152" t="s">
        <v>201</v>
      </c>
      <c r="D70" s="157">
        <f>+Desglose!H1165</f>
        <v>0</v>
      </c>
      <c r="E70" s="157">
        <f>+Desglose!I1165</f>
        <v>0</v>
      </c>
      <c r="F70" s="160"/>
      <c r="G70" s="160"/>
      <c r="H70" s="157">
        <f>+Desglose!L1165</f>
        <v>0</v>
      </c>
      <c r="I70" s="168">
        <f>Desglose!N1193</f>
        <v>0</v>
      </c>
      <c r="J70" s="172"/>
      <c r="K70" s="173"/>
      <c r="L70" s="539"/>
      <c r="M70" s="539"/>
      <c r="N70" s="539"/>
      <c r="O70" s="539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</row>
    <row r="71" spans="1:26" ht="15.75" customHeight="1">
      <c r="A71" s="147"/>
      <c r="B71" s="149">
        <v>47</v>
      </c>
      <c r="C71" s="152" t="s">
        <v>202</v>
      </c>
      <c r="D71" s="157">
        <f>+Desglose!H1167+Desglose!H1166</f>
        <v>0</v>
      </c>
      <c r="E71" s="157">
        <f>+Desglose!I1167+Desglose!I1166</f>
        <v>0</v>
      </c>
      <c r="F71" s="160"/>
      <c r="G71" s="160"/>
      <c r="H71" s="157">
        <f>+Desglose!L1167+Desglose!L1166</f>
        <v>0</v>
      </c>
      <c r="I71" s="168">
        <f>Desglose!N1201</f>
        <v>0</v>
      </c>
      <c r="J71" s="172"/>
      <c r="K71" s="173"/>
      <c r="L71" s="258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</row>
    <row r="72" spans="1:26" ht="21" customHeight="1">
      <c r="A72" s="69"/>
      <c r="B72" s="187" t="s">
        <v>206</v>
      </c>
      <c r="C72" s="188"/>
      <c r="D72" s="191">
        <f>SUM(D70:D71)</f>
        <v>0</v>
      </c>
      <c r="E72" s="191">
        <f>SUM(E70:E71)</f>
        <v>0</v>
      </c>
      <c r="F72" s="194"/>
      <c r="G72" s="194"/>
      <c r="H72" s="191">
        <f>SUM(H70:H71)</f>
        <v>0</v>
      </c>
      <c r="I72" s="200">
        <f>IF((H72-E72)=0,0,(IF(E72=(H72-E72)=0,1,(IF(E72=0,1,(H72-E72)/E72)))))</f>
        <v>0</v>
      </c>
      <c r="J72" s="172"/>
      <c r="K72" s="173"/>
      <c r="L72" s="260"/>
      <c r="M72" s="147"/>
      <c r="N72" s="147"/>
      <c r="O72" s="69"/>
      <c r="P72" s="69"/>
      <c r="Q72" s="69"/>
      <c r="R72" s="69"/>
      <c r="S72" s="69"/>
      <c r="T72" s="69"/>
      <c r="U72" s="69"/>
      <c r="V72" s="69"/>
      <c r="W72" s="69"/>
      <c r="X72" s="87"/>
      <c r="Y72" s="87"/>
      <c r="Z72" s="87"/>
    </row>
    <row r="73" spans="1:26" ht="15.75" customHeight="1">
      <c r="A73" s="147"/>
      <c r="B73" s="201"/>
      <c r="C73" s="8"/>
      <c r="D73" s="242"/>
      <c r="E73" s="242"/>
      <c r="F73" s="242"/>
      <c r="G73" s="242"/>
      <c r="H73" s="242"/>
      <c r="I73" s="248"/>
      <c r="J73" s="172"/>
      <c r="K73" s="173"/>
      <c r="L73" s="258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</row>
    <row r="74" spans="1:26" ht="15.75" customHeight="1">
      <c r="A74" s="55"/>
      <c r="B74" s="576" t="s">
        <v>208</v>
      </c>
      <c r="C74" s="568"/>
      <c r="D74" s="568"/>
      <c r="E74" s="569"/>
      <c r="F74" s="120"/>
      <c r="G74" s="120"/>
      <c r="H74" s="261" t="s">
        <v>27</v>
      </c>
      <c r="I74" s="261" t="s">
        <v>37</v>
      </c>
      <c r="J74" s="1"/>
      <c r="K74" s="67"/>
      <c r="L74" s="26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47"/>
      <c r="B75" s="149">
        <v>48</v>
      </c>
      <c r="C75" s="152" t="s">
        <v>209</v>
      </c>
      <c r="D75" s="157">
        <f>+Desglose!H1171</f>
        <v>0</v>
      </c>
      <c r="E75" s="157">
        <f>+Desglose!I1171</f>
        <v>0</v>
      </c>
      <c r="F75" s="160"/>
      <c r="G75" s="160"/>
      <c r="H75" s="157">
        <f>+Desglose!L1171</f>
        <v>0</v>
      </c>
      <c r="I75" s="168">
        <f>Desglose!N1197</f>
        <v>0</v>
      </c>
      <c r="J75" s="172"/>
      <c r="K75" s="173"/>
      <c r="L75" s="258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2"/>
    </row>
    <row r="76" spans="1:26" ht="15.75" customHeight="1">
      <c r="A76" s="147"/>
      <c r="B76" s="149">
        <v>49</v>
      </c>
      <c r="C76" s="152" t="s">
        <v>202</v>
      </c>
      <c r="D76" s="157">
        <f>+Desglose!H1172+Desglose!H1173</f>
        <v>0</v>
      </c>
      <c r="E76" s="157">
        <f>+Desglose!I1172+Desglose!I1173</f>
        <v>0</v>
      </c>
      <c r="F76" s="160"/>
      <c r="G76" s="160"/>
      <c r="H76" s="157">
        <f>+Desglose!L1172+Desglose!L1173</f>
        <v>0</v>
      </c>
      <c r="I76" s="168">
        <f>Desglose!N1204</f>
        <v>0</v>
      </c>
      <c r="J76" s="172"/>
      <c r="K76" s="173"/>
      <c r="L76" s="258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</row>
    <row r="77" spans="1:26" ht="21" customHeight="1">
      <c r="A77" s="69"/>
      <c r="B77" s="187" t="s">
        <v>206</v>
      </c>
      <c r="C77" s="188"/>
      <c r="D77" s="191">
        <f>SUM(D75:D76)</f>
        <v>0</v>
      </c>
      <c r="E77" s="191">
        <f>SUM(E75:E76)</f>
        <v>0</v>
      </c>
      <c r="F77" s="194"/>
      <c r="G77" s="194"/>
      <c r="H77" s="191">
        <f>SUM(H75:H76)</f>
        <v>0</v>
      </c>
      <c r="I77" s="200">
        <f>IF((H77-E77)=0,0,(IF(E77=(H77-E77)=0,1,(IF(E77=0,1,(H77-E77)/E77)))))</f>
        <v>0</v>
      </c>
      <c r="J77" s="172"/>
      <c r="K77" s="173"/>
      <c r="L77" s="260"/>
      <c r="M77" s="147"/>
      <c r="N77" s="147"/>
      <c r="O77" s="69"/>
      <c r="P77" s="69"/>
      <c r="Q77" s="69"/>
      <c r="R77" s="69"/>
      <c r="S77" s="69"/>
      <c r="T77" s="69"/>
      <c r="U77" s="69"/>
      <c r="V77" s="69"/>
      <c r="W77" s="69"/>
      <c r="X77" s="87"/>
      <c r="Y77" s="87"/>
      <c r="Z77" s="87"/>
    </row>
    <row r="78" spans="1:26" ht="15.75" customHeight="1">
      <c r="A78" s="147"/>
      <c r="B78" s="201"/>
      <c r="C78" s="8"/>
      <c r="D78" s="242"/>
      <c r="E78" s="242"/>
      <c r="F78" s="242"/>
      <c r="G78" s="242"/>
      <c r="H78" s="242"/>
      <c r="I78" s="248"/>
      <c r="J78" s="172"/>
      <c r="K78" s="173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</row>
    <row r="79" spans="1:26" ht="15.75" customHeight="1">
      <c r="A79" s="55"/>
      <c r="B79" s="577" t="s">
        <v>217</v>
      </c>
      <c r="C79" s="568"/>
      <c r="D79" s="568"/>
      <c r="E79" s="569"/>
      <c r="F79" s="120"/>
      <c r="G79" s="120"/>
      <c r="H79" s="263" t="s">
        <v>27</v>
      </c>
      <c r="I79" s="263" t="s">
        <v>37</v>
      </c>
      <c r="J79" s="1"/>
      <c r="K79" s="6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47"/>
      <c r="B80" s="149">
        <v>50</v>
      </c>
      <c r="C80" s="152" t="s">
        <v>222</v>
      </c>
      <c r="D80" s="157">
        <f>+Desglose!H1193</f>
        <v>0</v>
      </c>
      <c r="E80" s="157">
        <f>+Desglose!I1193</f>
        <v>0</v>
      </c>
      <c r="F80" s="160"/>
      <c r="G80" s="160"/>
      <c r="H80" s="157">
        <f>+Desglose!L1193</f>
        <v>0</v>
      </c>
      <c r="I80" s="168">
        <f>Desglose!N1176</f>
        <v>0</v>
      </c>
      <c r="J80" s="172"/>
      <c r="K80" s="173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</row>
    <row r="81" spans="1:26" ht="15.75" customHeight="1">
      <c r="A81" s="147"/>
      <c r="B81" s="149">
        <v>51</v>
      </c>
      <c r="C81" s="152" t="s">
        <v>224</v>
      </c>
      <c r="D81" s="157">
        <f>+Desglose!H1201</f>
        <v>0</v>
      </c>
      <c r="E81" s="157">
        <f>+Desglose!I1201</f>
        <v>0</v>
      </c>
      <c r="F81" s="160"/>
      <c r="G81" s="160"/>
      <c r="H81" s="157">
        <f>+Desglose!L1201</f>
        <v>0</v>
      </c>
      <c r="I81" s="168">
        <f>Desglose!N1209</f>
        <v>0</v>
      </c>
      <c r="J81" s="172"/>
      <c r="K81" s="173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</row>
    <row r="82" spans="1:26" ht="21" customHeight="1">
      <c r="A82" s="69"/>
      <c r="B82" s="187" t="s">
        <v>206</v>
      </c>
      <c r="C82" s="188"/>
      <c r="D82" s="191">
        <f>SUM(D80:D81)</f>
        <v>0</v>
      </c>
      <c r="E82" s="191">
        <f>SUM(E80:E81)</f>
        <v>0</v>
      </c>
      <c r="F82" s="194"/>
      <c r="G82" s="194"/>
      <c r="H82" s="191">
        <f>SUM(H80:H81)</f>
        <v>0</v>
      </c>
      <c r="I82" s="200">
        <f>IF((H82-E82)=0,0,(IF(E82=(H82-E82)=0,1,(IF(E82=0,1,(H82-E82)/E82)))))</f>
        <v>0</v>
      </c>
      <c r="J82" s="172"/>
      <c r="K82" s="173"/>
      <c r="L82" s="147"/>
      <c r="M82" s="147"/>
      <c r="N82" s="147"/>
      <c r="O82" s="69"/>
      <c r="P82" s="69"/>
      <c r="Q82" s="69"/>
      <c r="R82" s="69"/>
      <c r="S82" s="69"/>
      <c r="T82" s="69"/>
      <c r="U82" s="69"/>
      <c r="V82" s="69"/>
      <c r="W82" s="69"/>
      <c r="X82" s="87"/>
      <c r="Y82" s="87"/>
      <c r="Z82" s="87"/>
    </row>
    <row r="83" spans="1:26" ht="15.75" customHeight="1">
      <c r="A83" s="147"/>
      <c r="B83" s="201"/>
      <c r="C83" s="8"/>
      <c r="D83" s="242"/>
      <c r="E83" s="242"/>
      <c r="F83" s="242"/>
      <c r="G83" s="242"/>
      <c r="H83" s="242"/>
      <c r="I83" s="248"/>
      <c r="J83" s="172"/>
      <c r="K83" s="173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</row>
    <row r="84" spans="1:26" ht="15.75" customHeight="1" thickBot="1">
      <c r="A84" s="55"/>
      <c r="B84" s="2"/>
      <c r="C84" s="2"/>
      <c r="D84" s="201"/>
      <c r="E84" s="201"/>
      <c r="F84" s="14"/>
      <c r="G84" s="14"/>
      <c r="H84" s="201"/>
      <c r="I84" s="201"/>
      <c r="K84" s="67"/>
    </row>
    <row r="85" spans="1:26" ht="21" customHeight="1" thickBot="1">
      <c r="A85" s="69"/>
      <c r="B85" s="187" t="s">
        <v>233</v>
      </c>
      <c r="C85" s="188"/>
      <c r="D85" s="191">
        <f>+D17+D35+D51+D67+D72+D77+D82</f>
        <v>0</v>
      </c>
      <c r="E85" s="543">
        <f>+E17+E35+E51+E67+E72+E77+E82</f>
        <v>0</v>
      </c>
      <c r="F85" s="194"/>
      <c r="G85" s="194"/>
      <c r="H85" s="191">
        <f>+H17+H35+H51+H67+H72+H77+H82</f>
        <v>0</v>
      </c>
      <c r="I85" s="200">
        <f>IF((H85-E85)=0,0,(IF(E85=(H85-E85)=0,1,(IF(E85=0,1,(H85-E85)/E85)))))</f>
        <v>0</v>
      </c>
      <c r="J85" s="172"/>
      <c r="K85" s="173"/>
      <c r="L85" s="147"/>
      <c r="M85" s="147"/>
      <c r="N85" s="147"/>
      <c r="O85" s="69"/>
      <c r="P85" s="69"/>
      <c r="Q85" s="69"/>
      <c r="R85" s="69"/>
      <c r="S85" s="69"/>
      <c r="T85" s="69"/>
      <c r="U85" s="69"/>
      <c r="V85" s="69"/>
      <c r="W85" s="69"/>
      <c r="X85" s="87"/>
      <c r="Y85" s="87"/>
      <c r="Z85" s="87"/>
    </row>
    <row r="86" spans="1:26" ht="15.75" customHeight="1">
      <c r="A86" s="90"/>
      <c r="B86" s="201"/>
      <c r="C86" s="8"/>
      <c r="D86" s="194"/>
      <c r="E86" s="194"/>
      <c r="F86" s="160"/>
      <c r="G86" s="160"/>
      <c r="H86" s="194"/>
      <c r="I86" s="248"/>
      <c r="J86" s="1"/>
      <c r="K86" s="6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268"/>
      <c r="B87" s="269" t="s">
        <v>235</v>
      </c>
      <c r="C87" s="271">
        <v>0</v>
      </c>
      <c r="D87" s="277">
        <f>IF($C$87&gt;0,$C$87*D85,0)</f>
        <v>0</v>
      </c>
      <c r="E87" s="278"/>
      <c r="F87" s="279"/>
      <c r="G87" s="279"/>
      <c r="H87" s="194"/>
      <c r="I87" s="2"/>
      <c r="J87" s="67"/>
      <c r="K87" s="280"/>
      <c r="L87" s="281"/>
      <c r="M87" s="281"/>
      <c r="N87" s="281"/>
      <c r="O87" s="281"/>
      <c r="P87" s="281"/>
      <c r="Q87" s="281"/>
      <c r="R87" s="281"/>
      <c r="S87" s="281"/>
      <c r="T87" s="281"/>
      <c r="U87" s="281"/>
      <c r="V87" s="281"/>
      <c r="W87" s="281"/>
      <c r="X87" s="281"/>
      <c r="Y87" s="281"/>
      <c r="Z87" s="281"/>
    </row>
    <row r="88" spans="1:26" ht="15.75" customHeight="1" thickBot="1">
      <c r="A88" s="90"/>
      <c r="B88" s="282"/>
      <c r="C88" s="8"/>
      <c r="D88" s="194"/>
      <c r="E88" s="194"/>
      <c r="F88" s="160"/>
      <c r="G88" s="160"/>
      <c r="H88" s="194"/>
      <c r="I88" s="248"/>
      <c r="J88" s="1"/>
      <c r="K88" s="6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 thickBot="1">
      <c r="A89" s="69"/>
      <c r="B89" s="187" t="s">
        <v>1387</v>
      </c>
      <c r="C89" s="188"/>
      <c r="D89" s="277"/>
      <c r="E89" s="555">
        <f>E85*D92</f>
        <v>0</v>
      </c>
      <c r="F89" s="194"/>
      <c r="G89" s="194"/>
      <c r="H89" s="191">
        <f>SUM(H85)</f>
        <v>0</v>
      </c>
      <c r="I89" s="200">
        <f>IF((H89-E89)=0,0,(IF(E89=(H89-E89)=0,1,(IF(E89=0,1,(H89-E89)/E89)))))</f>
        <v>0</v>
      </c>
      <c r="J89" s="172"/>
      <c r="K89" s="173"/>
      <c r="L89" s="147"/>
      <c r="M89" s="147"/>
      <c r="N89" s="147"/>
      <c r="O89" s="69"/>
      <c r="P89" s="69"/>
      <c r="Q89" s="69"/>
      <c r="R89" s="69"/>
      <c r="S89" s="69"/>
      <c r="T89" s="69"/>
      <c r="U89" s="69"/>
      <c r="V89" s="69"/>
      <c r="W89" s="69"/>
      <c r="X89" s="87"/>
      <c r="Y89" s="87"/>
      <c r="Z89" s="87"/>
    </row>
    <row r="90" spans="1:26" ht="15.75" customHeight="1" thickBot="1">
      <c r="A90" s="55"/>
      <c r="B90" s="2"/>
      <c r="C90" s="2"/>
      <c r="D90" s="201"/>
      <c r="F90" s="14"/>
      <c r="G90" s="14"/>
      <c r="H90" s="201"/>
      <c r="I90" s="201"/>
      <c r="K90" s="67"/>
    </row>
    <row r="91" spans="1:26" ht="21.75" customHeight="1" thickBot="1">
      <c r="A91" s="55"/>
      <c r="B91" s="578" t="s">
        <v>246</v>
      </c>
      <c r="C91" s="561"/>
      <c r="D91" s="538"/>
      <c r="F91" s="14"/>
      <c r="G91" s="14"/>
      <c r="H91" s="201"/>
      <c r="I91" s="201"/>
      <c r="K91" s="67"/>
    </row>
    <row r="92" spans="1:26" ht="21.75" customHeight="1" thickBot="1">
      <c r="A92" s="55"/>
      <c r="B92" s="284" t="s">
        <v>248</v>
      </c>
      <c r="C92" s="285"/>
      <c r="D92" s="542"/>
      <c r="F92" s="14"/>
      <c r="G92" s="14"/>
      <c r="H92" s="201"/>
      <c r="I92" s="201"/>
      <c r="K92" s="67"/>
    </row>
    <row r="93" spans="1:26" ht="15.75" customHeight="1">
      <c r="A93" s="55"/>
      <c r="B93" s="286" t="s">
        <v>250</v>
      </c>
      <c r="C93" s="286"/>
      <c r="D93" s="287"/>
      <c r="E93" s="288"/>
      <c r="F93" s="14"/>
      <c r="G93" s="14"/>
      <c r="H93" s="201"/>
      <c r="I93" s="201"/>
      <c r="K93" s="67"/>
    </row>
    <row r="94" spans="1:26" ht="15.75" customHeight="1">
      <c r="A94" s="55"/>
      <c r="B94" s="289" t="s">
        <v>252</v>
      </c>
      <c r="C94" s="286"/>
      <c r="D94" s="287"/>
      <c r="E94" s="288"/>
      <c r="F94" s="14"/>
      <c r="G94" s="14"/>
      <c r="H94" s="201"/>
      <c r="I94" s="201"/>
      <c r="K94" s="67"/>
    </row>
    <row r="95" spans="1:26" ht="15.75" customHeight="1">
      <c r="A95" s="290"/>
      <c r="B95" s="556"/>
      <c r="C95" s="557"/>
      <c r="D95" s="557"/>
      <c r="E95" s="558"/>
      <c r="F95" s="291"/>
      <c r="G95" s="291"/>
      <c r="H95" s="291"/>
      <c r="I95" s="291"/>
      <c r="K95" s="292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55"/>
      <c r="B96" s="2"/>
      <c r="C96" s="2"/>
      <c r="D96" s="201"/>
      <c r="F96" s="14"/>
      <c r="G96" s="14"/>
      <c r="H96" s="201"/>
      <c r="I96" s="201"/>
      <c r="K96" s="67"/>
    </row>
    <row r="97" spans="1:11" ht="15.75" customHeight="1">
      <c r="A97" s="55"/>
      <c r="B97" s="2"/>
      <c r="C97" s="293" t="s">
        <v>258</v>
      </c>
      <c r="D97" s="294">
        <f>+E85</f>
        <v>0</v>
      </c>
      <c r="E97" s="295">
        <v>1</v>
      </c>
      <c r="F97" s="14"/>
      <c r="G97" s="14"/>
      <c r="H97" s="201"/>
      <c r="I97" s="201"/>
      <c r="K97" s="67"/>
    </row>
    <row r="98" spans="1:11" ht="15.75" customHeight="1">
      <c r="A98" s="55"/>
      <c r="B98" s="2"/>
      <c r="C98" s="293" t="s">
        <v>260</v>
      </c>
      <c r="D98" s="294">
        <f>+Desglose!I44+Desglose!I48</f>
        <v>0</v>
      </c>
      <c r="E98" s="296">
        <f>IF(D98&gt;0,+D98*E97/D97,0)</f>
        <v>0</v>
      </c>
      <c r="F98" s="14"/>
      <c r="G98" s="14"/>
      <c r="H98" s="201"/>
      <c r="I98" s="201"/>
      <c r="K98" s="67"/>
    </row>
    <row r="99" spans="1:11" ht="15.75" customHeight="1">
      <c r="A99" s="55"/>
      <c r="B99" s="2"/>
      <c r="C99" s="286" t="s">
        <v>264</v>
      </c>
      <c r="D99" s="201"/>
      <c r="E99" s="201"/>
      <c r="F99" s="14"/>
      <c r="G99" s="14"/>
      <c r="H99" s="201"/>
      <c r="I99" s="201"/>
      <c r="K99" s="67"/>
    </row>
    <row r="100" spans="1:11" ht="15.75" customHeight="1">
      <c r="A100" s="55"/>
      <c r="B100" s="55"/>
      <c r="C100" s="55"/>
      <c r="D100" s="297"/>
      <c r="E100" s="297"/>
      <c r="F100" s="291"/>
      <c r="G100" s="291"/>
      <c r="H100" s="297"/>
      <c r="I100" s="297"/>
      <c r="K100" s="67"/>
    </row>
    <row r="101" spans="1:11" ht="15.75" customHeight="1">
      <c r="A101" s="55"/>
      <c r="B101" s="55"/>
      <c r="C101" s="55"/>
      <c r="D101" s="297"/>
      <c r="E101" s="297"/>
      <c r="F101" s="291"/>
      <c r="G101" s="291"/>
      <c r="H101" s="297"/>
      <c r="I101" s="297"/>
      <c r="K101" s="67"/>
    </row>
    <row r="102" spans="1:11" ht="15.75" customHeight="1">
      <c r="A102" s="55"/>
      <c r="B102" s="55"/>
      <c r="C102" s="55"/>
      <c r="D102" s="297"/>
      <c r="E102" s="297"/>
      <c r="F102" s="291"/>
      <c r="G102" s="291"/>
      <c r="H102" s="297"/>
      <c r="I102" s="297"/>
      <c r="K102" s="67"/>
    </row>
    <row r="103" spans="1:11" ht="15.75" customHeight="1">
      <c r="A103" s="55"/>
      <c r="B103" s="55"/>
      <c r="C103" s="55"/>
      <c r="D103" s="297"/>
      <c r="E103" s="297"/>
      <c r="F103" s="291"/>
      <c r="G103" s="291"/>
      <c r="H103" s="297"/>
      <c r="I103" s="297"/>
      <c r="K103" s="67"/>
    </row>
    <row r="104" spans="1:11" ht="15.75" customHeight="1">
      <c r="A104" s="55"/>
      <c r="B104" s="55"/>
      <c r="C104" s="55"/>
      <c r="D104" s="297"/>
      <c r="E104" s="297"/>
      <c r="F104" s="291"/>
      <c r="G104" s="291"/>
      <c r="H104" s="297"/>
      <c r="I104" s="297"/>
      <c r="K104" s="67"/>
    </row>
    <row r="105" spans="1:11" ht="15.75" customHeight="1">
      <c r="A105" s="55"/>
      <c r="B105" s="55"/>
      <c r="C105" s="55"/>
      <c r="D105" s="297"/>
      <c r="E105" s="297"/>
      <c r="F105" s="291"/>
      <c r="G105" s="291"/>
      <c r="H105" s="297"/>
      <c r="I105" s="297"/>
      <c r="K105" s="67"/>
    </row>
    <row r="106" spans="1:11" ht="15.75" customHeight="1">
      <c r="A106" s="55"/>
      <c r="B106" s="55"/>
      <c r="C106" s="55"/>
      <c r="D106" s="297"/>
      <c r="E106" s="297"/>
      <c r="F106" s="291"/>
      <c r="G106" s="291"/>
      <c r="H106" s="297"/>
      <c r="I106" s="297"/>
      <c r="K106" s="67"/>
    </row>
    <row r="107" spans="1:11" ht="15.75" customHeight="1">
      <c r="A107" s="55"/>
      <c r="B107" s="55"/>
      <c r="C107" s="55"/>
      <c r="D107" s="297"/>
      <c r="E107" s="297"/>
      <c r="F107" s="291"/>
      <c r="G107" s="291"/>
      <c r="H107" s="297"/>
      <c r="I107" s="297"/>
      <c r="K107" s="67"/>
    </row>
    <row r="108" spans="1:11" ht="15.75" customHeight="1">
      <c r="A108" s="55"/>
      <c r="B108" s="55"/>
      <c r="C108" s="55"/>
      <c r="D108" s="297"/>
      <c r="E108" s="297"/>
      <c r="F108" s="291"/>
      <c r="G108" s="291"/>
      <c r="H108" s="297"/>
      <c r="I108" s="297"/>
      <c r="K108" s="67"/>
    </row>
    <row r="109" spans="1:11" ht="15.75" customHeight="1">
      <c r="A109" s="55"/>
      <c r="B109" s="55"/>
      <c r="C109" s="55"/>
      <c r="D109" s="297"/>
      <c r="E109" s="297"/>
      <c r="F109" s="291"/>
      <c r="G109" s="291"/>
      <c r="H109" s="297"/>
      <c r="I109" s="297"/>
      <c r="K109" s="67"/>
    </row>
    <row r="110" spans="1:11" ht="15.75" customHeight="1">
      <c r="A110" s="55"/>
      <c r="B110" s="55"/>
      <c r="C110" s="55"/>
      <c r="D110" s="297"/>
      <c r="E110" s="297"/>
      <c r="F110" s="291"/>
      <c r="G110" s="291"/>
      <c r="H110" s="297"/>
      <c r="I110" s="297"/>
      <c r="K110" s="67"/>
    </row>
    <row r="111" spans="1:11" ht="15.75" customHeight="1">
      <c r="A111" s="55"/>
      <c r="B111" s="55"/>
      <c r="C111" s="55"/>
      <c r="D111" s="297"/>
      <c r="E111" s="297"/>
      <c r="F111" s="291"/>
      <c r="G111" s="291"/>
      <c r="H111" s="297"/>
      <c r="I111" s="297"/>
      <c r="K111" s="67"/>
    </row>
    <row r="112" spans="1:11" ht="15.75" customHeight="1">
      <c r="A112" s="55"/>
      <c r="B112" s="55"/>
      <c r="C112" s="55"/>
      <c r="D112" s="297"/>
      <c r="E112" s="297"/>
      <c r="F112" s="291"/>
      <c r="G112" s="291"/>
      <c r="H112" s="297"/>
      <c r="I112" s="297"/>
      <c r="K112" s="67"/>
    </row>
    <row r="113" spans="1:11" ht="15.75" customHeight="1">
      <c r="A113" s="55"/>
      <c r="B113" s="55"/>
      <c r="C113" s="55"/>
      <c r="D113" s="297"/>
      <c r="E113" s="297"/>
      <c r="F113" s="291"/>
      <c r="G113" s="291"/>
      <c r="H113" s="297"/>
      <c r="I113" s="297"/>
      <c r="K113" s="67"/>
    </row>
    <row r="114" spans="1:11" ht="15.75" customHeight="1">
      <c r="A114" s="55"/>
      <c r="B114" s="55"/>
      <c r="C114" s="55"/>
      <c r="D114" s="297"/>
      <c r="E114" s="297"/>
      <c r="F114" s="291"/>
      <c r="G114" s="291"/>
      <c r="H114" s="297"/>
      <c r="I114" s="297"/>
      <c r="K114" s="67"/>
    </row>
    <row r="115" spans="1:11" ht="15.75" customHeight="1">
      <c r="A115" s="55"/>
      <c r="B115" s="55"/>
      <c r="C115" s="55"/>
      <c r="D115" s="297"/>
      <c r="E115" s="297"/>
      <c r="F115" s="291"/>
      <c r="G115" s="291"/>
      <c r="H115" s="297"/>
      <c r="I115" s="297"/>
      <c r="K115" s="67"/>
    </row>
    <row r="116" spans="1:11" ht="15.75" customHeight="1">
      <c r="A116" s="55"/>
      <c r="B116" s="55"/>
      <c r="C116" s="55"/>
      <c r="D116" s="297"/>
      <c r="E116" s="297"/>
      <c r="F116" s="291"/>
      <c r="G116" s="291"/>
      <c r="H116" s="297"/>
      <c r="I116" s="297"/>
      <c r="K116" s="67"/>
    </row>
    <row r="117" spans="1:11" ht="15.75" customHeight="1">
      <c r="A117" s="55"/>
      <c r="B117" s="55"/>
      <c r="C117" s="55"/>
      <c r="D117" s="297"/>
      <c r="E117" s="297"/>
      <c r="F117" s="291"/>
      <c r="G117" s="291"/>
      <c r="H117" s="297"/>
      <c r="I117" s="297"/>
      <c r="K117" s="67"/>
    </row>
    <row r="118" spans="1:11" ht="15.75" customHeight="1">
      <c r="A118" s="55"/>
      <c r="B118" s="55"/>
      <c r="C118" s="55"/>
      <c r="D118" s="297"/>
      <c r="E118" s="297"/>
      <c r="F118" s="291"/>
      <c r="G118" s="291"/>
      <c r="H118" s="297"/>
      <c r="I118" s="297"/>
      <c r="K118" s="67"/>
    </row>
    <row r="119" spans="1:11" ht="15.75" customHeight="1">
      <c r="A119" s="55"/>
      <c r="B119" s="55"/>
      <c r="C119" s="55"/>
      <c r="D119" s="297"/>
      <c r="E119" s="297"/>
      <c r="F119" s="291"/>
      <c r="G119" s="291"/>
      <c r="H119" s="297"/>
      <c r="I119" s="297"/>
      <c r="K119" s="67"/>
    </row>
    <row r="120" spans="1:11" ht="15.75" customHeight="1">
      <c r="A120" s="55"/>
      <c r="B120" s="55"/>
      <c r="C120" s="55"/>
      <c r="D120" s="297"/>
      <c r="E120" s="297"/>
      <c r="F120" s="291"/>
      <c r="G120" s="291"/>
      <c r="H120" s="297"/>
      <c r="I120" s="297"/>
      <c r="K120" s="67"/>
    </row>
    <row r="121" spans="1:11" ht="15.75" customHeight="1">
      <c r="A121" s="55"/>
      <c r="B121" s="55"/>
      <c r="C121" s="55"/>
      <c r="D121" s="297"/>
      <c r="E121" s="297"/>
      <c r="F121" s="291"/>
      <c r="G121" s="291"/>
      <c r="H121" s="297"/>
      <c r="I121" s="297"/>
      <c r="K121" s="67"/>
    </row>
    <row r="122" spans="1:11" ht="15.75" customHeight="1">
      <c r="A122" s="55"/>
      <c r="B122" s="55"/>
      <c r="C122" s="55"/>
      <c r="D122" s="297"/>
      <c r="E122" s="297"/>
      <c r="F122" s="291"/>
      <c r="G122" s="291"/>
      <c r="H122" s="297"/>
      <c r="I122" s="297"/>
      <c r="K122" s="67"/>
    </row>
    <row r="123" spans="1:11" ht="15.75" customHeight="1">
      <c r="A123" s="55"/>
      <c r="B123" s="55"/>
      <c r="C123" s="55"/>
      <c r="D123" s="297"/>
      <c r="E123" s="297"/>
      <c r="F123" s="291"/>
      <c r="G123" s="291"/>
      <c r="H123" s="297"/>
      <c r="I123" s="297"/>
      <c r="K123" s="67"/>
    </row>
    <row r="124" spans="1:11" ht="15.75" customHeight="1">
      <c r="A124" s="55"/>
      <c r="B124" s="55"/>
      <c r="C124" s="55"/>
      <c r="D124" s="297"/>
      <c r="E124" s="297"/>
      <c r="F124" s="291"/>
      <c r="G124" s="291"/>
      <c r="H124" s="297"/>
      <c r="I124" s="297"/>
      <c r="K124" s="67"/>
    </row>
    <row r="125" spans="1:11" ht="15.75" customHeight="1">
      <c r="A125" s="55"/>
      <c r="B125" s="55"/>
      <c r="C125" s="55"/>
      <c r="D125" s="297"/>
      <c r="E125" s="297"/>
      <c r="F125" s="291"/>
      <c r="G125" s="291"/>
      <c r="H125" s="297"/>
      <c r="I125" s="297"/>
      <c r="K125" s="67"/>
    </row>
    <row r="126" spans="1:11" ht="15.75" customHeight="1">
      <c r="A126" s="55"/>
      <c r="B126" s="55"/>
      <c r="C126" s="55"/>
      <c r="D126" s="297"/>
      <c r="E126" s="297"/>
      <c r="F126" s="291"/>
      <c r="G126" s="291"/>
      <c r="H126" s="297"/>
      <c r="I126" s="297"/>
      <c r="K126" s="67"/>
    </row>
    <row r="127" spans="1:11" ht="15.75" customHeight="1">
      <c r="A127" s="55"/>
      <c r="B127" s="55"/>
      <c r="C127" s="55"/>
      <c r="D127" s="297"/>
      <c r="E127" s="297"/>
      <c r="F127" s="291"/>
      <c r="G127" s="291"/>
      <c r="H127" s="297"/>
      <c r="I127" s="297"/>
      <c r="K127" s="67"/>
    </row>
    <row r="128" spans="1:11" ht="15.75" customHeight="1">
      <c r="A128" s="55"/>
      <c r="B128" s="55"/>
      <c r="C128" s="55"/>
      <c r="D128" s="297"/>
      <c r="E128" s="297"/>
      <c r="F128" s="291"/>
      <c r="G128" s="291"/>
      <c r="H128" s="297"/>
      <c r="I128" s="297"/>
      <c r="K128" s="67"/>
    </row>
    <row r="129" spans="1:11" ht="15.75" customHeight="1">
      <c r="A129" s="55"/>
      <c r="B129" s="55"/>
      <c r="C129" s="55"/>
      <c r="D129" s="297"/>
      <c r="E129" s="297"/>
      <c r="F129" s="291"/>
      <c r="G129" s="291"/>
      <c r="H129" s="297"/>
      <c r="I129" s="297"/>
      <c r="K129" s="67"/>
    </row>
    <row r="130" spans="1:11" ht="15.75" customHeight="1">
      <c r="A130" s="55"/>
      <c r="B130" s="55"/>
      <c r="C130" s="55"/>
      <c r="D130" s="297"/>
      <c r="E130" s="297"/>
      <c r="F130" s="291"/>
      <c r="G130" s="291"/>
      <c r="H130" s="297"/>
      <c r="I130" s="297"/>
      <c r="K130" s="67"/>
    </row>
    <row r="131" spans="1:11" ht="15.75" customHeight="1">
      <c r="A131" s="55"/>
      <c r="B131" s="55"/>
      <c r="C131" s="55"/>
      <c r="D131" s="297"/>
      <c r="E131" s="297"/>
      <c r="F131" s="291"/>
      <c r="G131" s="291"/>
      <c r="H131" s="297"/>
      <c r="I131" s="297"/>
      <c r="K131" s="67"/>
    </row>
    <row r="132" spans="1:11" ht="15.75" customHeight="1">
      <c r="A132" s="55"/>
      <c r="B132" s="55"/>
      <c r="C132" s="55"/>
      <c r="D132" s="297"/>
      <c r="E132" s="297"/>
      <c r="F132" s="291"/>
      <c r="G132" s="291"/>
      <c r="H132" s="297"/>
      <c r="I132" s="297"/>
      <c r="K132" s="67"/>
    </row>
    <row r="133" spans="1:11" ht="15.75" customHeight="1">
      <c r="A133" s="55"/>
      <c r="B133" s="55"/>
      <c r="C133" s="55"/>
      <c r="D133" s="297"/>
      <c r="E133" s="297"/>
      <c r="F133" s="291"/>
      <c r="G133" s="291"/>
      <c r="H133" s="297"/>
      <c r="I133" s="297"/>
      <c r="K133" s="67"/>
    </row>
    <row r="134" spans="1:11" ht="15.75" customHeight="1">
      <c r="A134" s="55"/>
      <c r="B134" s="55"/>
      <c r="C134" s="55"/>
      <c r="D134" s="297"/>
      <c r="E134" s="297"/>
      <c r="F134" s="291"/>
      <c r="G134" s="291"/>
      <c r="H134" s="297"/>
      <c r="I134" s="297"/>
      <c r="K134" s="67"/>
    </row>
    <row r="135" spans="1:11" ht="15.75" customHeight="1">
      <c r="A135" s="55"/>
      <c r="B135" s="55"/>
      <c r="C135" s="55"/>
      <c r="D135" s="297"/>
      <c r="E135" s="297"/>
      <c r="F135" s="291"/>
      <c r="G135" s="291"/>
      <c r="H135" s="297"/>
      <c r="I135" s="297"/>
      <c r="K135" s="67"/>
    </row>
    <row r="136" spans="1:11" ht="15.75" customHeight="1">
      <c r="A136" s="55"/>
      <c r="B136" s="55"/>
      <c r="C136" s="55"/>
      <c r="D136" s="297"/>
      <c r="E136" s="297"/>
      <c r="F136" s="291"/>
      <c r="G136" s="291"/>
      <c r="H136" s="297"/>
      <c r="I136" s="297"/>
      <c r="K136" s="67"/>
    </row>
    <row r="137" spans="1:11" ht="15.75" customHeight="1">
      <c r="A137" s="55"/>
      <c r="B137" s="55"/>
      <c r="C137" s="55"/>
      <c r="D137" s="297"/>
      <c r="E137" s="297"/>
      <c r="F137" s="291"/>
      <c r="G137" s="291"/>
      <c r="H137" s="297"/>
      <c r="I137" s="297"/>
      <c r="K137" s="67"/>
    </row>
    <row r="138" spans="1:11" ht="15.75" customHeight="1">
      <c r="A138" s="55"/>
      <c r="B138" s="55"/>
      <c r="C138" s="55"/>
      <c r="D138" s="297"/>
      <c r="E138" s="297"/>
      <c r="F138" s="291"/>
      <c r="G138" s="291"/>
      <c r="H138" s="297"/>
      <c r="I138" s="297"/>
      <c r="K138" s="67"/>
    </row>
    <row r="139" spans="1:11" ht="15.75" customHeight="1">
      <c r="A139" s="55"/>
      <c r="B139" s="55"/>
      <c r="C139" s="55"/>
      <c r="D139" s="297"/>
      <c r="E139" s="297"/>
      <c r="F139" s="291"/>
      <c r="G139" s="291"/>
      <c r="H139" s="297"/>
      <c r="I139" s="297"/>
      <c r="K139" s="67"/>
    </row>
    <row r="140" spans="1:11" ht="15.75" customHeight="1">
      <c r="A140" s="55"/>
      <c r="B140" s="55"/>
      <c r="C140" s="55"/>
      <c r="D140" s="297"/>
      <c r="E140" s="297"/>
      <c r="F140" s="291"/>
      <c r="G140" s="291"/>
      <c r="H140" s="297"/>
      <c r="I140" s="297"/>
      <c r="K140" s="67"/>
    </row>
    <row r="141" spans="1:11" ht="15.75" customHeight="1">
      <c r="A141" s="55"/>
      <c r="B141" s="55"/>
      <c r="C141" s="55"/>
      <c r="D141" s="297"/>
      <c r="E141" s="297"/>
      <c r="F141" s="291"/>
      <c r="G141" s="291"/>
      <c r="H141" s="297"/>
      <c r="I141" s="297"/>
      <c r="K141" s="67"/>
    </row>
    <row r="142" spans="1:11" ht="15.75" customHeight="1">
      <c r="A142" s="55"/>
      <c r="B142" s="55"/>
      <c r="C142" s="55"/>
      <c r="D142" s="297"/>
      <c r="E142" s="297"/>
      <c r="F142" s="291"/>
      <c r="G142" s="291"/>
      <c r="H142" s="297"/>
      <c r="I142" s="297"/>
      <c r="K142" s="67"/>
    </row>
    <row r="143" spans="1:11" ht="15.75" customHeight="1">
      <c r="A143" s="55"/>
      <c r="B143" s="55"/>
      <c r="C143" s="55"/>
      <c r="D143" s="297"/>
      <c r="E143" s="297"/>
      <c r="F143" s="291"/>
      <c r="G143" s="291"/>
      <c r="H143" s="297"/>
      <c r="I143" s="297"/>
      <c r="K143" s="67"/>
    </row>
    <row r="144" spans="1:11" ht="15.75" customHeight="1">
      <c r="A144" s="55"/>
      <c r="B144" s="55"/>
      <c r="C144" s="55"/>
      <c r="D144" s="297"/>
      <c r="E144" s="297"/>
      <c r="F144" s="291"/>
      <c r="G144" s="291"/>
      <c r="H144" s="297"/>
      <c r="I144" s="297"/>
      <c r="K144" s="67"/>
    </row>
    <row r="145" spans="1:11" ht="15.75" customHeight="1">
      <c r="A145" s="55"/>
      <c r="B145" s="55"/>
      <c r="C145" s="55"/>
      <c r="D145" s="297"/>
      <c r="E145" s="297"/>
      <c r="F145" s="291"/>
      <c r="G145" s="291"/>
      <c r="H145" s="297"/>
      <c r="I145" s="297"/>
      <c r="K145" s="67"/>
    </row>
    <row r="146" spans="1:11" ht="15.75" customHeight="1">
      <c r="A146" s="55"/>
      <c r="B146" s="55"/>
      <c r="C146" s="55"/>
      <c r="D146" s="297"/>
      <c r="E146" s="297"/>
      <c r="F146" s="291"/>
      <c r="G146" s="291"/>
      <c r="H146" s="297"/>
      <c r="I146" s="297"/>
      <c r="K146" s="67"/>
    </row>
    <row r="147" spans="1:11" ht="15.75" customHeight="1">
      <c r="A147" s="55"/>
      <c r="B147" s="55"/>
      <c r="C147" s="55"/>
      <c r="D147" s="297"/>
      <c r="E147" s="297"/>
      <c r="F147" s="291"/>
      <c r="G147" s="291"/>
      <c r="H147" s="297"/>
      <c r="I147" s="297"/>
      <c r="K147" s="67"/>
    </row>
    <row r="148" spans="1:11" ht="15.75" customHeight="1">
      <c r="A148" s="55"/>
      <c r="B148" s="55"/>
      <c r="C148" s="55"/>
      <c r="D148" s="297"/>
      <c r="E148" s="297"/>
      <c r="F148" s="291"/>
      <c r="G148" s="291"/>
      <c r="H148" s="297"/>
      <c r="I148" s="297"/>
      <c r="K148" s="67"/>
    </row>
    <row r="149" spans="1:11" ht="15.75" customHeight="1">
      <c r="A149" s="55"/>
      <c r="B149" s="55"/>
      <c r="C149" s="55"/>
      <c r="D149" s="297"/>
      <c r="E149" s="297"/>
      <c r="F149" s="291"/>
      <c r="G149" s="291"/>
      <c r="H149" s="297"/>
      <c r="I149" s="297"/>
      <c r="K149" s="67"/>
    </row>
    <row r="150" spans="1:11" ht="15.75" customHeight="1">
      <c r="A150" s="55"/>
      <c r="B150" s="55"/>
      <c r="C150" s="55"/>
      <c r="D150" s="297"/>
      <c r="E150" s="297"/>
      <c r="F150" s="291"/>
      <c r="G150" s="291"/>
      <c r="H150" s="297"/>
      <c r="I150" s="297"/>
      <c r="K150" s="67"/>
    </row>
    <row r="151" spans="1:11" ht="15.75" customHeight="1">
      <c r="A151" s="55"/>
      <c r="B151" s="55"/>
      <c r="C151" s="55"/>
      <c r="D151" s="297"/>
      <c r="E151" s="297"/>
      <c r="F151" s="291"/>
      <c r="G151" s="291"/>
      <c r="H151" s="297"/>
      <c r="I151" s="297"/>
      <c r="K151" s="67"/>
    </row>
    <row r="152" spans="1:11" ht="15.75" customHeight="1">
      <c r="A152" s="55"/>
      <c r="B152" s="55"/>
      <c r="C152" s="55"/>
      <c r="D152" s="297"/>
      <c r="E152" s="297"/>
      <c r="F152" s="291"/>
      <c r="G152" s="291"/>
      <c r="H152" s="297"/>
      <c r="I152" s="297"/>
      <c r="K152" s="67"/>
    </row>
    <row r="153" spans="1:11" ht="15.75" customHeight="1">
      <c r="A153" s="55"/>
      <c r="B153" s="55"/>
      <c r="C153" s="55"/>
      <c r="D153" s="297"/>
      <c r="E153" s="297"/>
      <c r="F153" s="291"/>
      <c r="G153" s="291"/>
      <c r="H153" s="297"/>
      <c r="I153" s="297"/>
      <c r="K153" s="67"/>
    </row>
    <row r="154" spans="1:11" ht="15.75" customHeight="1">
      <c r="A154" s="55"/>
      <c r="B154" s="55"/>
      <c r="C154" s="55"/>
      <c r="D154" s="297"/>
      <c r="E154" s="297"/>
      <c r="F154" s="291"/>
      <c r="G154" s="291"/>
      <c r="H154" s="297"/>
      <c r="I154" s="297"/>
      <c r="K154" s="67"/>
    </row>
    <row r="155" spans="1:11" ht="15.75" customHeight="1">
      <c r="A155" s="55"/>
      <c r="B155" s="55"/>
      <c r="C155" s="55"/>
      <c r="D155" s="297"/>
      <c r="E155" s="297"/>
      <c r="F155" s="291"/>
      <c r="G155" s="291"/>
      <c r="H155" s="297"/>
      <c r="I155" s="297"/>
      <c r="K155" s="67"/>
    </row>
    <row r="156" spans="1:11" ht="15.75" customHeight="1">
      <c r="A156" s="55"/>
      <c r="B156" s="55"/>
      <c r="C156" s="55"/>
      <c r="D156" s="297"/>
      <c r="E156" s="297"/>
      <c r="F156" s="291"/>
      <c r="G156" s="291"/>
      <c r="H156" s="297"/>
      <c r="I156" s="297"/>
      <c r="K156" s="67"/>
    </row>
    <row r="157" spans="1:11" ht="15.75" customHeight="1">
      <c r="A157" s="55"/>
      <c r="B157" s="55"/>
      <c r="C157" s="55"/>
      <c r="D157" s="297"/>
      <c r="E157" s="297"/>
      <c r="F157" s="291"/>
      <c r="G157" s="291"/>
      <c r="H157" s="297"/>
      <c r="I157" s="297"/>
      <c r="K157" s="67"/>
    </row>
    <row r="158" spans="1:11" ht="15.75" customHeight="1">
      <c r="A158" s="55"/>
      <c r="B158" s="55"/>
      <c r="C158" s="55"/>
      <c r="D158" s="297"/>
      <c r="E158" s="297"/>
      <c r="F158" s="291"/>
      <c r="G158" s="291"/>
      <c r="H158" s="297"/>
      <c r="I158" s="297"/>
      <c r="K158" s="67"/>
    </row>
    <row r="159" spans="1:11" ht="15.75" customHeight="1">
      <c r="A159" s="55"/>
      <c r="B159" s="55"/>
      <c r="C159" s="55"/>
      <c r="D159" s="297"/>
      <c r="E159" s="297"/>
      <c r="F159" s="291"/>
      <c r="G159" s="291"/>
      <c r="H159" s="297"/>
      <c r="I159" s="297"/>
      <c r="K159" s="67"/>
    </row>
    <row r="160" spans="1:11" ht="15.75" customHeight="1">
      <c r="A160" s="55"/>
      <c r="B160" s="55"/>
      <c r="C160" s="55"/>
      <c r="D160" s="297"/>
      <c r="E160" s="297"/>
      <c r="F160" s="291"/>
      <c r="G160" s="291"/>
      <c r="H160" s="297"/>
      <c r="I160" s="297"/>
      <c r="K160" s="67"/>
    </row>
    <row r="161" spans="1:11" ht="15.75" customHeight="1">
      <c r="A161" s="55"/>
      <c r="B161" s="55"/>
      <c r="C161" s="55"/>
      <c r="D161" s="297"/>
      <c r="E161" s="297"/>
      <c r="F161" s="291"/>
      <c r="G161" s="291"/>
      <c r="H161" s="297"/>
      <c r="I161" s="297"/>
      <c r="K161" s="67"/>
    </row>
    <row r="162" spans="1:11" ht="15.75" customHeight="1">
      <c r="A162" s="55"/>
      <c r="B162" s="55"/>
      <c r="C162" s="55"/>
      <c r="D162" s="297"/>
      <c r="E162" s="297"/>
      <c r="F162" s="291"/>
      <c r="G162" s="291"/>
      <c r="H162" s="297"/>
      <c r="I162" s="297"/>
      <c r="K162" s="67"/>
    </row>
    <row r="163" spans="1:11" ht="15.75" customHeight="1">
      <c r="A163" s="55"/>
      <c r="B163" s="55"/>
      <c r="C163" s="55"/>
      <c r="D163" s="297"/>
      <c r="E163" s="297"/>
      <c r="F163" s="291"/>
      <c r="G163" s="291"/>
      <c r="H163" s="297"/>
      <c r="I163" s="297"/>
      <c r="K163" s="67"/>
    </row>
    <row r="164" spans="1:11" ht="15.75" customHeight="1">
      <c r="A164" s="55"/>
      <c r="B164" s="55"/>
      <c r="C164" s="55"/>
      <c r="D164" s="297"/>
      <c r="E164" s="297"/>
      <c r="F164" s="291"/>
      <c r="G164" s="291"/>
      <c r="H164" s="297"/>
      <c r="I164" s="297"/>
      <c r="K164" s="67"/>
    </row>
    <row r="165" spans="1:11" ht="15.75" customHeight="1">
      <c r="A165" s="55"/>
      <c r="B165" s="55"/>
      <c r="C165" s="55"/>
      <c r="D165" s="297"/>
      <c r="E165" s="297"/>
      <c r="F165" s="291"/>
      <c r="G165" s="291"/>
      <c r="H165" s="297"/>
      <c r="I165" s="297"/>
      <c r="K165" s="67"/>
    </row>
    <row r="166" spans="1:11" ht="15.75" customHeight="1">
      <c r="A166" s="55"/>
      <c r="B166" s="55"/>
      <c r="C166" s="55"/>
      <c r="D166" s="297"/>
      <c r="E166" s="297"/>
      <c r="F166" s="291"/>
      <c r="G166" s="291"/>
      <c r="H166" s="297"/>
      <c r="I166" s="297"/>
      <c r="K166" s="67"/>
    </row>
    <row r="167" spans="1:11" ht="15.75" customHeight="1">
      <c r="A167" s="55"/>
      <c r="B167" s="55"/>
      <c r="C167" s="55"/>
      <c r="D167" s="297"/>
      <c r="E167" s="297"/>
      <c r="F167" s="291"/>
      <c r="G167" s="291"/>
      <c r="H167" s="297"/>
      <c r="I167" s="297"/>
      <c r="K167" s="67"/>
    </row>
    <row r="168" spans="1:11" ht="15.75" customHeight="1">
      <c r="A168" s="55"/>
      <c r="B168" s="55"/>
      <c r="C168" s="55"/>
      <c r="D168" s="297"/>
      <c r="E168" s="297"/>
      <c r="F168" s="291"/>
      <c r="G168" s="291"/>
      <c r="H168" s="297"/>
      <c r="I168" s="297"/>
      <c r="K168" s="67"/>
    </row>
    <row r="169" spans="1:11" ht="15.75" customHeight="1">
      <c r="A169" s="55"/>
      <c r="B169" s="55"/>
      <c r="C169" s="55"/>
      <c r="D169" s="297"/>
      <c r="E169" s="297"/>
      <c r="F169" s="291"/>
      <c r="G169" s="291"/>
      <c r="H169" s="297"/>
      <c r="I169" s="297"/>
      <c r="K169" s="67"/>
    </row>
    <row r="170" spans="1:11" ht="15.75" customHeight="1">
      <c r="A170" s="55"/>
      <c r="B170" s="55"/>
      <c r="C170" s="55"/>
      <c r="D170" s="297"/>
      <c r="E170" s="297"/>
      <c r="F170" s="291"/>
      <c r="G170" s="291"/>
      <c r="H170" s="297"/>
      <c r="I170" s="297"/>
      <c r="K170" s="67"/>
    </row>
    <row r="171" spans="1:11" ht="15.75" customHeight="1">
      <c r="A171" s="55"/>
      <c r="B171" s="55"/>
      <c r="C171" s="55"/>
      <c r="D171" s="297"/>
      <c r="E171" s="297"/>
      <c r="F171" s="291"/>
      <c r="G171" s="291"/>
      <c r="H171" s="297"/>
      <c r="I171" s="297"/>
      <c r="K171" s="67"/>
    </row>
    <row r="172" spans="1:11" ht="15.75" customHeight="1">
      <c r="A172" s="55"/>
      <c r="B172" s="55"/>
      <c r="C172" s="55"/>
      <c r="D172" s="297"/>
      <c r="E172" s="297"/>
      <c r="F172" s="291"/>
      <c r="G172" s="291"/>
      <c r="H172" s="297"/>
      <c r="I172" s="297"/>
      <c r="K172" s="67"/>
    </row>
    <row r="173" spans="1:11" ht="15.75" customHeight="1">
      <c r="A173" s="55"/>
      <c r="B173" s="55"/>
      <c r="C173" s="55"/>
      <c r="D173" s="297"/>
      <c r="E173" s="297"/>
      <c r="F173" s="291"/>
      <c r="G173" s="291"/>
      <c r="H173" s="297"/>
      <c r="I173" s="297"/>
      <c r="K173" s="67"/>
    </row>
    <row r="174" spans="1:11" ht="15.75" customHeight="1">
      <c r="A174" s="55"/>
      <c r="B174" s="55"/>
      <c r="C174" s="55"/>
      <c r="D174" s="297"/>
      <c r="E174" s="297"/>
      <c r="F174" s="291"/>
      <c r="G174" s="291"/>
      <c r="H174" s="297"/>
      <c r="I174" s="297"/>
      <c r="K174" s="67"/>
    </row>
    <row r="175" spans="1:11" ht="15.75" customHeight="1">
      <c r="A175" s="55"/>
      <c r="B175" s="55"/>
      <c r="C175" s="55"/>
      <c r="D175" s="297"/>
      <c r="E175" s="297"/>
      <c r="F175" s="291"/>
      <c r="G175" s="291"/>
      <c r="H175" s="297"/>
      <c r="I175" s="297"/>
      <c r="K175" s="67"/>
    </row>
    <row r="176" spans="1:11" ht="15.75" customHeight="1">
      <c r="A176" s="55"/>
      <c r="B176" s="55"/>
      <c r="C176" s="55"/>
      <c r="D176" s="297"/>
      <c r="E176" s="297"/>
      <c r="F176" s="291"/>
      <c r="G176" s="291"/>
      <c r="H176" s="297"/>
      <c r="I176" s="297"/>
      <c r="K176" s="67"/>
    </row>
    <row r="177" spans="1:11" ht="15.75" customHeight="1">
      <c r="A177" s="55"/>
      <c r="B177" s="55"/>
      <c r="C177" s="55"/>
      <c r="D177" s="297"/>
      <c r="E177" s="297"/>
      <c r="F177" s="291"/>
      <c r="G177" s="291"/>
      <c r="H177" s="297"/>
      <c r="I177" s="297"/>
      <c r="K177" s="67"/>
    </row>
    <row r="178" spans="1:11" ht="15.75" customHeight="1">
      <c r="A178" s="55"/>
      <c r="B178" s="55"/>
      <c r="C178" s="55"/>
      <c r="D178" s="297"/>
      <c r="E178" s="297"/>
      <c r="F178" s="291"/>
      <c r="G178" s="291"/>
      <c r="H178" s="297"/>
      <c r="I178" s="297"/>
      <c r="K178" s="67"/>
    </row>
    <row r="179" spans="1:11" ht="15.75" customHeight="1">
      <c r="A179" s="55"/>
      <c r="B179" s="55"/>
      <c r="C179" s="55"/>
      <c r="D179" s="297"/>
      <c r="E179" s="297"/>
      <c r="F179" s="291"/>
      <c r="G179" s="291"/>
      <c r="H179" s="297"/>
      <c r="I179" s="297"/>
      <c r="K179" s="67"/>
    </row>
    <row r="180" spans="1:11" ht="15.75" customHeight="1">
      <c r="A180" s="55"/>
      <c r="B180" s="55"/>
      <c r="C180" s="55"/>
      <c r="D180" s="297"/>
      <c r="E180" s="297"/>
      <c r="F180" s="291"/>
      <c r="G180" s="291"/>
      <c r="H180" s="297"/>
      <c r="I180" s="297"/>
      <c r="K180" s="67"/>
    </row>
    <row r="181" spans="1:11" ht="15.75" customHeight="1">
      <c r="A181" s="55"/>
      <c r="B181" s="55"/>
      <c r="C181" s="55"/>
      <c r="D181" s="297"/>
      <c r="E181" s="297"/>
      <c r="F181" s="291"/>
      <c r="G181" s="291"/>
      <c r="H181" s="297"/>
      <c r="I181" s="297"/>
      <c r="K181" s="67"/>
    </row>
    <row r="182" spans="1:11" ht="15.75" customHeight="1">
      <c r="A182" s="55"/>
      <c r="B182" s="55"/>
      <c r="C182" s="55"/>
      <c r="D182" s="297"/>
      <c r="E182" s="297"/>
      <c r="F182" s="291"/>
      <c r="G182" s="291"/>
      <c r="H182" s="297"/>
      <c r="I182" s="297"/>
      <c r="K182" s="67"/>
    </row>
    <row r="183" spans="1:11" ht="15.75" customHeight="1">
      <c r="A183" s="55"/>
      <c r="B183" s="55"/>
      <c r="C183" s="55"/>
      <c r="D183" s="297"/>
      <c r="E183" s="297"/>
      <c r="F183" s="291"/>
      <c r="G183" s="291"/>
      <c r="H183" s="297"/>
      <c r="I183" s="297"/>
      <c r="K183" s="67"/>
    </row>
    <row r="184" spans="1:11" ht="15.75" customHeight="1">
      <c r="A184" s="55"/>
      <c r="B184" s="55"/>
      <c r="C184" s="55"/>
      <c r="D184" s="297"/>
      <c r="E184" s="297"/>
      <c r="F184" s="291"/>
      <c r="G184" s="291"/>
      <c r="H184" s="297"/>
      <c r="I184" s="297"/>
      <c r="K184" s="67"/>
    </row>
    <row r="185" spans="1:11" ht="15.75" customHeight="1">
      <c r="A185" s="55"/>
      <c r="B185" s="55"/>
      <c r="C185" s="55"/>
      <c r="D185" s="297"/>
      <c r="E185" s="297"/>
      <c r="F185" s="291"/>
      <c r="G185" s="291"/>
      <c r="H185" s="297"/>
      <c r="I185" s="297"/>
      <c r="K185" s="67"/>
    </row>
    <row r="186" spans="1:11" ht="15.75" customHeight="1">
      <c r="A186" s="55"/>
      <c r="B186" s="55"/>
      <c r="C186" s="55"/>
      <c r="D186" s="297"/>
      <c r="E186" s="297"/>
      <c r="F186" s="291"/>
      <c r="G186" s="291"/>
      <c r="H186" s="297"/>
      <c r="I186" s="297"/>
      <c r="K186" s="67"/>
    </row>
    <row r="187" spans="1:11" ht="15.75" customHeight="1">
      <c r="A187" s="55"/>
      <c r="B187" s="55"/>
      <c r="C187" s="55"/>
      <c r="D187" s="297"/>
      <c r="E187" s="297"/>
      <c r="F187" s="291"/>
      <c r="G187" s="291"/>
      <c r="H187" s="297"/>
      <c r="I187" s="297"/>
      <c r="K187" s="67"/>
    </row>
    <row r="188" spans="1:11" ht="15.75" customHeight="1">
      <c r="A188" s="55"/>
      <c r="B188" s="55"/>
      <c r="C188" s="55"/>
      <c r="D188" s="297"/>
      <c r="E188" s="297"/>
      <c r="F188" s="291"/>
      <c r="G188" s="291"/>
      <c r="H188" s="297"/>
      <c r="I188" s="297"/>
      <c r="K188" s="67"/>
    </row>
    <row r="189" spans="1:11" ht="15.75" customHeight="1">
      <c r="A189" s="55"/>
      <c r="B189" s="55"/>
      <c r="C189" s="55"/>
      <c r="D189" s="297"/>
      <c r="E189" s="297"/>
      <c r="F189" s="291"/>
      <c r="G189" s="291"/>
      <c r="H189" s="297"/>
      <c r="I189" s="297"/>
      <c r="K189" s="67"/>
    </row>
    <row r="190" spans="1:11" ht="15.75" customHeight="1">
      <c r="A190" s="55"/>
      <c r="B190" s="55"/>
      <c r="C190" s="55"/>
      <c r="D190" s="297"/>
      <c r="E190" s="297"/>
      <c r="F190" s="291"/>
      <c r="G190" s="291"/>
      <c r="H190" s="297"/>
      <c r="I190" s="297"/>
      <c r="K190" s="67"/>
    </row>
    <row r="191" spans="1:11" ht="15.75" customHeight="1">
      <c r="A191" s="55"/>
      <c r="B191" s="55"/>
      <c r="C191" s="55"/>
      <c r="D191" s="297"/>
      <c r="E191" s="297"/>
      <c r="F191" s="291"/>
      <c r="G191" s="291"/>
      <c r="H191" s="297"/>
      <c r="I191" s="297"/>
      <c r="K191" s="67"/>
    </row>
    <row r="192" spans="1:11" ht="15.75" customHeight="1">
      <c r="A192" s="55"/>
      <c r="B192" s="55"/>
      <c r="C192" s="55"/>
      <c r="D192" s="297"/>
      <c r="E192" s="297"/>
      <c r="F192" s="291"/>
      <c r="G192" s="291"/>
      <c r="H192" s="297"/>
      <c r="I192" s="297"/>
      <c r="K192" s="67"/>
    </row>
    <row r="193" spans="1:11" ht="15.75" customHeight="1">
      <c r="A193" s="55"/>
      <c r="B193" s="55"/>
      <c r="C193" s="55"/>
      <c r="D193" s="297"/>
      <c r="E193" s="297"/>
      <c r="F193" s="291"/>
      <c r="G193" s="291"/>
      <c r="H193" s="297"/>
      <c r="I193" s="297"/>
      <c r="K193" s="67"/>
    </row>
    <row r="194" spans="1:11" ht="15.75" customHeight="1">
      <c r="A194" s="55"/>
      <c r="B194" s="55"/>
      <c r="C194" s="55"/>
      <c r="D194" s="297"/>
      <c r="E194" s="297"/>
      <c r="F194" s="291"/>
      <c r="G194" s="291"/>
      <c r="H194" s="297"/>
      <c r="I194" s="297"/>
      <c r="K194" s="67"/>
    </row>
    <row r="195" spans="1:11" ht="15.75" customHeight="1">
      <c r="A195" s="55"/>
      <c r="B195" s="55"/>
      <c r="C195" s="55"/>
      <c r="D195" s="297"/>
      <c r="E195" s="297"/>
      <c r="F195" s="291"/>
      <c r="G195" s="291"/>
      <c r="H195" s="297"/>
      <c r="I195" s="297"/>
      <c r="K195" s="67"/>
    </row>
    <row r="196" spans="1:11" ht="15.75" customHeight="1">
      <c r="A196" s="55"/>
      <c r="B196" s="55"/>
      <c r="C196" s="55"/>
      <c r="D196" s="297"/>
      <c r="E196" s="297"/>
      <c r="F196" s="291"/>
      <c r="G196" s="291"/>
      <c r="H196" s="297"/>
      <c r="I196" s="297"/>
      <c r="K196" s="67"/>
    </row>
    <row r="197" spans="1:11" ht="15.75" customHeight="1">
      <c r="A197" s="55"/>
      <c r="B197" s="55"/>
      <c r="C197" s="55"/>
      <c r="D197" s="297"/>
      <c r="E197" s="297"/>
      <c r="F197" s="291"/>
      <c r="G197" s="291"/>
      <c r="H197" s="297"/>
      <c r="I197" s="297"/>
      <c r="K197" s="67"/>
    </row>
    <row r="198" spans="1:11" ht="15.75" customHeight="1">
      <c r="A198" s="55"/>
      <c r="B198" s="55"/>
      <c r="C198" s="55"/>
      <c r="D198" s="297"/>
      <c r="E198" s="297"/>
      <c r="F198" s="291"/>
      <c r="G198" s="291"/>
      <c r="H198" s="297"/>
      <c r="I198" s="297"/>
      <c r="K198" s="67"/>
    </row>
    <row r="199" spans="1:11" ht="15.75" customHeight="1">
      <c r="A199" s="55"/>
      <c r="B199" s="55"/>
      <c r="C199" s="55"/>
      <c r="D199" s="297"/>
      <c r="E199" s="297"/>
      <c r="F199" s="291"/>
      <c r="G199" s="291"/>
      <c r="H199" s="297"/>
      <c r="I199" s="297"/>
      <c r="K199" s="67"/>
    </row>
    <row r="200" spans="1:11" ht="15.75" customHeight="1">
      <c r="A200" s="55"/>
      <c r="B200" s="55"/>
      <c r="C200" s="55"/>
      <c r="D200" s="297"/>
      <c r="E200" s="297"/>
      <c r="F200" s="291"/>
      <c r="G200" s="291"/>
      <c r="H200" s="297"/>
      <c r="I200" s="297"/>
      <c r="K200" s="67"/>
    </row>
    <row r="201" spans="1:11" ht="15.75" customHeight="1">
      <c r="A201" s="55"/>
      <c r="B201" s="55"/>
      <c r="C201" s="55"/>
      <c r="D201" s="297"/>
      <c r="E201" s="297"/>
      <c r="F201" s="291"/>
      <c r="G201" s="291"/>
      <c r="H201" s="297"/>
      <c r="I201" s="297"/>
      <c r="K201" s="67"/>
    </row>
    <row r="202" spans="1:11" ht="15.75" customHeight="1">
      <c r="A202" s="55"/>
      <c r="B202" s="55"/>
      <c r="C202" s="55"/>
      <c r="D202" s="297"/>
      <c r="E202" s="297"/>
      <c r="F202" s="291"/>
      <c r="G202" s="291"/>
      <c r="H202" s="297"/>
      <c r="I202" s="297"/>
      <c r="K202" s="67"/>
    </row>
    <row r="203" spans="1:11" ht="15.75" customHeight="1">
      <c r="A203" s="55"/>
      <c r="B203" s="55"/>
      <c r="C203" s="55"/>
      <c r="D203" s="297"/>
      <c r="E203" s="297"/>
      <c r="F203" s="291"/>
      <c r="G203" s="291"/>
      <c r="H203" s="297"/>
      <c r="I203" s="297"/>
      <c r="K203" s="67"/>
    </row>
    <row r="204" spans="1:11" ht="15.75" customHeight="1">
      <c r="A204" s="55"/>
      <c r="B204" s="55"/>
      <c r="C204" s="55"/>
      <c r="D204" s="297"/>
      <c r="E204" s="297"/>
      <c r="F204" s="291"/>
      <c r="G204" s="291"/>
      <c r="H204" s="297"/>
      <c r="I204" s="297"/>
      <c r="K204" s="67"/>
    </row>
    <row r="205" spans="1:11" ht="15.75" customHeight="1">
      <c r="A205" s="55"/>
      <c r="B205" s="55"/>
      <c r="C205" s="55"/>
      <c r="D205" s="297"/>
      <c r="E205" s="297"/>
      <c r="F205" s="291"/>
      <c r="G205" s="291"/>
      <c r="H205" s="297"/>
      <c r="I205" s="297"/>
      <c r="K205" s="67"/>
    </row>
    <row r="206" spans="1:11" ht="15.75" customHeight="1">
      <c r="A206" s="55"/>
      <c r="B206" s="55"/>
      <c r="C206" s="55"/>
      <c r="D206" s="297"/>
      <c r="E206" s="297"/>
      <c r="F206" s="291"/>
      <c r="G206" s="291"/>
      <c r="H206" s="297"/>
      <c r="I206" s="297"/>
      <c r="K206" s="67"/>
    </row>
    <row r="207" spans="1:11" ht="15.75" customHeight="1">
      <c r="A207" s="55"/>
      <c r="B207" s="55"/>
      <c r="C207" s="55"/>
      <c r="D207" s="297"/>
      <c r="E207" s="297"/>
      <c r="F207" s="291"/>
      <c r="G207" s="291"/>
      <c r="H207" s="297"/>
      <c r="I207" s="297"/>
      <c r="K207" s="67"/>
    </row>
    <row r="208" spans="1:11" ht="15.75" customHeight="1">
      <c r="A208" s="55"/>
      <c r="B208" s="55"/>
      <c r="C208" s="55"/>
      <c r="D208" s="297"/>
      <c r="E208" s="297"/>
      <c r="F208" s="291"/>
      <c r="G208" s="291"/>
      <c r="H208" s="297"/>
      <c r="I208" s="297"/>
      <c r="K208" s="67"/>
    </row>
    <row r="209" spans="1:11" ht="15.75" customHeight="1">
      <c r="A209" s="55"/>
      <c r="B209" s="55"/>
      <c r="C209" s="55"/>
      <c r="D209" s="297"/>
      <c r="E209" s="297"/>
      <c r="F209" s="291"/>
      <c r="G209" s="291"/>
      <c r="H209" s="297"/>
      <c r="I209" s="297"/>
      <c r="K209" s="67"/>
    </row>
    <row r="210" spans="1:11" ht="15.75" customHeight="1">
      <c r="A210" s="55"/>
      <c r="B210" s="55"/>
      <c r="C210" s="55"/>
      <c r="D210" s="297"/>
      <c r="E210" s="297"/>
      <c r="F210" s="291"/>
      <c r="G210" s="291"/>
      <c r="H210" s="297"/>
      <c r="I210" s="297"/>
      <c r="K210" s="67"/>
    </row>
    <row r="211" spans="1:11" ht="15.75" customHeight="1">
      <c r="A211" s="55"/>
      <c r="B211" s="55"/>
      <c r="C211" s="55"/>
      <c r="D211" s="297"/>
      <c r="E211" s="297"/>
      <c r="F211" s="291"/>
      <c r="G211" s="291"/>
      <c r="H211" s="297"/>
      <c r="I211" s="297"/>
      <c r="K211" s="67"/>
    </row>
    <row r="212" spans="1:11" ht="15.75" customHeight="1">
      <c r="A212" s="55"/>
      <c r="B212" s="55"/>
      <c r="C212" s="55"/>
      <c r="D212" s="297"/>
      <c r="E212" s="297"/>
      <c r="F212" s="291"/>
      <c r="G212" s="291"/>
      <c r="H212" s="297"/>
      <c r="I212" s="297"/>
      <c r="K212" s="67"/>
    </row>
    <row r="213" spans="1:11" ht="15.75" customHeight="1">
      <c r="A213" s="55"/>
      <c r="B213" s="55"/>
      <c r="C213" s="55"/>
      <c r="D213" s="297"/>
      <c r="E213" s="297"/>
      <c r="F213" s="291"/>
      <c r="G213" s="291"/>
      <c r="H213" s="297"/>
      <c r="I213" s="297"/>
      <c r="K213" s="67"/>
    </row>
    <row r="214" spans="1:11" ht="15.75" customHeight="1">
      <c r="A214" s="55"/>
      <c r="B214" s="55"/>
      <c r="C214" s="55"/>
      <c r="D214" s="297"/>
      <c r="E214" s="297"/>
      <c r="F214" s="291"/>
      <c r="G214" s="291"/>
      <c r="H214" s="297"/>
      <c r="I214" s="297"/>
      <c r="K214" s="67"/>
    </row>
    <row r="215" spans="1:11" ht="15.75" customHeight="1">
      <c r="A215" s="55"/>
      <c r="B215" s="55"/>
      <c r="C215" s="55"/>
      <c r="D215" s="297"/>
      <c r="E215" s="297"/>
      <c r="F215" s="291"/>
      <c r="G215" s="291"/>
      <c r="H215" s="297"/>
      <c r="I215" s="297"/>
      <c r="K215" s="67"/>
    </row>
    <row r="216" spans="1:11" ht="15.75" customHeight="1">
      <c r="A216" s="55"/>
      <c r="B216" s="55"/>
      <c r="C216" s="55"/>
      <c r="D216" s="297"/>
      <c r="E216" s="297"/>
      <c r="F216" s="291"/>
      <c r="G216" s="291"/>
      <c r="H216" s="297"/>
      <c r="I216" s="297"/>
      <c r="K216" s="67"/>
    </row>
    <row r="217" spans="1:11" ht="15.75" customHeight="1">
      <c r="A217" s="55"/>
      <c r="B217" s="55"/>
      <c r="C217" s="55"/>
      <c r="D217" s="297"/>
      <c r="E217" s="297"/>
      <c r="F217" s="291"/>
      <c r="G217" s="291"/>
      <c r="H217" s="297"/>
      <c r="I217" s="297"/>
      <c r="K217" s="67"/>
    </row>
    <row r="218" spans="1:11" ht="15.75" customHeight="1">
      <c r="A218" s="55"/>
      <c r="B218" s="55"/>
      <c r="C218" s="55"/>
      <c r="D218" s="297"/>
      <c r="E218" s="297"/>
      <c r="F218" s="291"/>
      <c r="G218" s="291"/>
      <c r="H218" s="297"/>
      <c r="I218" s="297"/>
      <c r="K218" s="67"/>
    </row>
    <row r="219" spans="1:11" ht="15.75" customHeight="1">
      <c r="A219" s="55"/>
      <c r="B219" s="55"/>
      <c r="C219" s="55"/>
      <c r="D219" s="297"/>
      <c r="E219" s="297"/>
      <c r="F219" s="291"/>
      <c r="G219" s="291"/>
      <c r="H219" s="297"/>
      <c r="I219" s="297"/>
      <c r="K219" s="67"/>
    </row>
    <row r="220" spans="1:11" ht="15.75" customHeight="1">
      <c r="A220" s="55"/>
      <c r="B220" s="55"/>
      <c r="C220" s="55"/>
      <c r="D220" s="297"/>
      <c r="E220" s="297"/>
      <c r="F220" s="291"/>
      <c r="G220" s="291"/>
      <c r="H220" s="297"/>
      <c r="I220" s="297"/>
      <c r="K220" s="67"/>
    </row>
    <row r="221" spans="1:11" ht="15.75" customHeight="1">
      <c r="A221" s="55"/>
      <c r="B221" s="55"/>
      <c r="C221" s="55"/>
      <c r="D221" s="297"/>
      <c r="E221" s="297"/>
      <c r="F221" s="291"/>
      <c r="G221" s="291"/>
      <c r="H221" s="297"/>
      <c r="I221" s="297"/>
      <c r="K221" s="67"/>
    </row>
    <row r="222" spans="1:11" ht="15.75" customHeight="1">
      <c r="A222" s="55"/>
      <c r="B222" s="55"/>
      <c r="C222" s="55"/>
      <c r="D222" s="297"/>
      <c r="E222" s="297"/>
      <c r="F222" s="291"/>
      <c r="G222" s="291"/>
      <c r="H222" s="297"/>
      <c r="I222" s="297"/>
      <c r="K222" s="67"/>
    </row>
    <row r="223" spans="1:11" ht="15.75" customHeight="1">
      <c r="A223" s="55"/>
      <c r="B223" s="55"/>
      <c r="C223" s="55"/>
      <c r="D223" s="297"/>
      <c r="E223" s="297"/>
      <c r="F223" s="291"/>
      <c r="G223" s="291"/>
      <c r="H223" s="297"/>
      <c r="I223" s="297"/>
      <c r="K223" s="67"/>
    </row>
    <row r="224" spans="1:11" ht="15.75" customHeight="1">
      <c r="A224" s="55"/>
      <c r="B224" s="55"/>
      <c r="C224" s="55"/>
      <c r="D224" s="297"/>
      <c r="E224" s="297"/>
      <c r="F224" s="291"/>
      <c r="G224" s="291"/>
      <c r="H224" s="297"/>
      <c r="I224" s="297"/>
      <c r="K224" s="67"/>
    </row>
    <row r="225" spans="1:11" ht="15.75" customHeight="1">
      <c r="A225" s="55"/>
      <c r="B225" s="55"/>
      <c r="C225" s="55"/>
      <c r="D225" s="297"/>
      <c r="E225" s="297"/>
      <c r="F225" s="291"/>
      <c r="G225" s="291"/>
      <c r="H225" s="297"/>
      <c r="I225" s="297"/>
      <c r="K225" s="67"/>
    </row>
    <row r="226" spans="1:11" ht="15.75" customHeight="1">
      <c r="A226" s="55"/>
      <c r="B226" s="55"/>
      <c r="C226" s="55"/>
      <c r="D226" s="297"/>
      <c r="E226" s="297"/>
      <c r="F226" s="291"/>
      <c r="G226" s="291"/>
      <c r="H226" s="297"/>
      <c r="I226" s="297"/>
      <c r="K226" s="67"/>
    </row>
    <row r="227" spans="1:11" ht="15.75" customHeight="1">
      <c r="A227" s="55"/>
      <c r="B227" s="55"/>
      <c r="C227" s="55"/>
      <c r="D227" s="297"/>
      <c r="E227" s="297"/>
      <c r="F227" s="291"/>
      <c r="G227" s="291"/>
      <c r="H227" s="297"/>
      <c r="I227" s="297"/>
      <c r="K227" s="67"/>
    </row>
    <row r="228" spans="1:11" ht="15.75" customHeight="1">
      <c r="A228" s="55"/>
      <c r="B228" s="55"/>
      <c r="C228" s="55"/>
      <c r="D228" s="297"/>
      <c r="E228" s="297"/>
      <c r="F228" s="291"/>
      <c r="G228" s="291"/>
      <c r="H228" s="297"/>
      <c r="I228" s="297"/>
      <c r="K228" s="67"/>
    </row>
    <row r="229" spans="1:11" ht="15.75" customHeight="1">
      <c r="A229" s="55"/>
      <c r="B229" s="55"/>
      <c r="C229" s="55"/>
      <c r="D229" s="297"/>
      <c r="E229" s="297"/>
      <c r="F229" s="291"/>
      <c r="G229" s="291"/>
      <c r="H229" s="297"/>
      <c r="I229" s="297"/>
      <c r="K229" s="67"/>
    </row>
    <row r="230" spans="1:11" ht="15.75" customHeight="1">
      <c r="A230" s="55"/>
      <c r="B230" s="55"/>
      <c r="C230" s="55"/>
      <c r="D230" s="297"/>
      <c r="E230" s="297"/>
      <c r="F230" s="291"/>
      <c r="G230" s="291"/>
      <c r="H230" s="297"/>
      <c r="I230" s="297"/>
      <c r="K230" s="67"/>
    </row>
    <row r="231" spans="1:11" ht="15.75" customHeight="1">
      <c r="A231" s="55"/>
      <c r="B231" s="55"/>
      <c r="C231" s="55"/>
      <c r="D231" s="297"/>
      <c r="E231" s="297"/>
      <c r="F231" s="291"/>
      <c r="G231" s="291"/>
      <c r="H231" s="297"/>
      <c r="I231" s="297"/>
      <c r="K231" s="67"/>
    </row>
    <row r="232" spans="1:11" ht="15.75" customHeight="1">
      <c r="A232" s="55"/>
      <c r="B232" s="55"/>
      <c r="C232" s="55"/>
      <c r="D232" s="297"/>
      <c r="E232" s="297"/>
      <c r="F232" s="291"/>
      <c r="G232" s="291"/>
      <c r="H232" s="297"/>
      <c r="I232" s="297"/>
      <c r="K232" s="67"/>
    </row>
    <row r="233" spans="1:11" ht="15.75" customHeight="1">
      <c r="A233" s="55"/>
      <c r="B233" s="55"/>
      <c r="C233" s="55"/>
      <c r="D233" s="297"/>
      <c r="E233" s="297"/>
      <c r="F233" s="291"/>
      <c r="G233" s="291"/>
      <c r="H233" s="297"/>
      <c r="I233" s="297"/>
      <c r="K233" s="67"/>
    </row>
    <row r="234" spans="1:11" ht="15.75" customHeight="1">
      <c r="A234" s="55"/>
      <c r="B234" s="55"/>
      <c r="C234" s="55"/>
      <c r="D234" s="297"/>
      <c r="E234" s="297"/>
      <c r="F234" s="291"/>
      <c r="G234" s="291"/>
      <c r="H234" s="297"/>
      <c r="I234" s="297"/>
      <c r="K234" s="67"/>
    </row>
    <row r="235" spans="1:11" ht="15.75" customHeight="1">
      <c r="A235" s="55"/>
      <c r="B235" s="55"/>
      <c r="C235" s="55"/>
      <c r="D235" s="297"/>
      <c r="E235" s="297"/>
      <c r="F235" s="291"/>
      <c r="G235" s="291"/>
      <c r="H235" s="297"/>
      <c r="I235" s="297"/>
      <c r="K235" s="67"/>
    </row>
    <row r="236" spans="1:11" ht="15.75" customHeight="1">
      <c r="A236" s="55"/>
      <c r="B236" s="55"/>
      <c r="C236" s="55"/>
      <c r="D236" s="297"/>
      <c r="E236" s="297"/>
      <c r="F236" s="291"/>
      <c r="G236" s="291"/>
      <c r="H236" s="297"/>
      <c r="I236" s="297"/>
      <c r="K236" s="67"/>
    </row>
    <row r="237" spans="1:11" ht="15.75" customHeight="1">
      <c r="A237" s="55"/>
      <c r="B237" s="55"/>
      <c r="C237" s="55"/>
      <c r="D237" s="297"/>
      <c r="E237" s="297"/>
      <c r="F237" s="291"/>
      <c r="G237" s="291"/>
      <c r="H237" s="297"/>
      <c r="I237" s="297"/>
      <c r="K237" s="67"/>
    </row>
    <row r="238" spans="1:11" ht="15.75" customHeight="1">
      <c r="A238" s="55"/>
      <c r="B238" s="55"/>
      <c r="C238" s="55"/>
      <c r="D238" s="297"/>
      <c r="E238" s="297"/>
      <c r="F238" s="291"/>
      <c r="G238" s="291"/>
      <c r="H238" s="297"/>
      <c r="I238" s="297"/>
      <c r="K238" s="67"/>
    </row>
    <row r="239" spans="1:11" ht="15.75" customHeight="1">
      <c r="A239" s="55"/>
      <c r="B239" s="55"/>
      <c r="C239" s="55"/>
      <c r="D239" s="297"/>
      <c r="E239" s="297"/>
      <c r="F239" s="291"/>
      <c r="G239" s="291"/>
      <c r="H239" s="297"/>
      <c r="I239" s="297"/>
      <c r="K239" s="67"/>
    </row>
    <row r="240" spans="1:11" ht="15.75" customHeight="1">
      <c r="A240" s="55"/>
      <c r="B240" s="55"/>
      <c r="C240" s="55"/>
      <c r="D240" s="297"/>
      <c r="E240" s="297"/>
      <c r="F240" s="291"/>
      <c r="G240" s="291"/>
      <c r="H240" s="297"/>
      <c r="I240" s="297"/>
      <c r="K240" s="67"/>
    </row>
    <row r="241" spans="1:11" ht="15.75" customHeight="1">
      <c r="A241" s="55"/>
      <c r="B241" s="55"/>
      <c r="C241" s="55"/>
      <c r="D241" s="297"/>
      <c r="E241" s="297"/>
      <c r="F241" s="291"/>
      <c r="G241" s="291"/>
      <c r="H241" s="297"/>
      <c r="I241" s="297"/>
      <c r="K241" s="67"/>
    </row>
    <row r="242" spans="1:11" ht="15.75" customHeight="1">
      <c r="A242" s="55"/>
      <c r="B242" s="55"/>
      <c r="C242" s="55"/>
      <c r="D242" s="297"/>
      <c r="E242" s="297"/>
      <c r="F242" s="291"/>
      <c r="G242" s="291"/>
      <c r="H242" s="297"/>
      <c r="I242" s="297"/>
      <c r="K242" s="67"/>
    </row>
    <row r="243" spans="1:11" ht="15.75" customHeight="1">
      <c r="A243" s="55"/>
      <c r="B243" s="55"/>
      <c r="C243" s="55"/>
      <c r="D243" s="297"/>
      <c r="E243" s="297"/>
      <c r="F243" s="291"/>
      <c r="G243" s="291"/>
      <c r="H243" s="297"/>
      <c r="I243" s="297"/>
      <c r="K243" s="67"/>
    </row>
    <row r="244" spans="1:11" ht="15.75" customHeight="1">
      <c r="A244" s="55"/>
      <c r="B244" s="55"/>
      <c r="C244" s="55"/>
      <c r="D244" s="297"/>
      <c r="E244" s="297"/>
      <c r="F244" s="291"/>
      <c r="G244" s="291"/>
      <c r="H244" s="297"/>
      <c r="I244" s="297"/>
      <c r="K244" s="67"/>
    </row>
    <row r="245" spans="1:11" ht="15.75" customHeight="1">
      <c r="A245" s="55"/>
      <c r="B245" s="55"/>
      <c r="C245" s="55"/>
      <c r="D245" s="297"/>
      <c r="E245" s="297"/>
      <c r="F245" s="291"/>
      <c r="G245" s="291"/>
      <c r="H245" s="297"/>
      <c r="I245" s="297"/>
      <c r="K245" s="67"/>
    </row>
    <row r="246" spans="1:11" ht="15.75" customHeight="1">
      <c r="A246" s="55"/>
      <c r="B246" s="55"/>
      <c r="C246" s="55"/>
      <c r="D246" s="297"/>
      <c r="E246" s="297"/>
      <c r="F246" s="291"/>
      <c r="G246" s="291"/>
      <c r="H246" s="297"/>
      <c r="I246" s="297"/>
      <c r="K246" s="67"/>
    </row>
    <row r="247" spans="1:11" ht="15.75" customHeight="1">
      <c r="A247" s="55"/>
      <c r="B247" s="55"/>
      <c r="C247" s="55"/>
      <c r="D247" s="297"/>
      <c r="E247" s="297"/>
      <c r="F247" s="291"/>
      <c r="G247" s="291"/>
      <c r="H247" s="297"/>
      <c r="I247" s="297"/>
      <c r="K247" s="67"/>
    </row>
    <row r="248" spans="1:11" ht="15.75" customHeight="1">
      <c r="A248" s="55"/>
      <c r="B248" s="55"/>
      <c r="C248" s="55"/>
      <c r="D248" s="297"/>
      <c r="E248" s="297"/>
      <c r="F248" s="291"/>
      <c r="G248" s="291"/>
      <c r="H248" s="297"/>
      <c r="I248" s="297"/>
      <c r="K248" s="67"/>
    </row>
    <row r="249" spans="1:11" ht="15.75" customHeight="1">
      <c r="A249" s="55"/>
      <c r="B249" s="55"/>
      <c r="C249" s="55"/>
      <c r="D249" s="297"/>
      <c r="E249" s="297"/>
      <c r="F249" s="291"/>
      <c r="G249" s="291"/>
      <c r="H249" s="297"/>
      <c r="I249" s="297"/>
      <c r="K249" s="67"/>
    </row>
    <row r="250" spans="1:11" ht="15.75" customHeight="1">
      <c r="A250" s="55"/>
      <c r="B250" s="55"/>
      <c r="C250" s="55"/>
      <c r="D250" s="297"/>
      <c r="E250" s="297"/>
      <c r="F250" s="291"/>
      <c r="G250" s="291"/>
      <c r="H250" s="297"/>
      <c r="I250" s="297"/>
      <c r="K250" s="67"/>
    </row>
    <row r="251" spans="1:11" ht="15.75" customHeight="1">
      <c r="A251" s="55"/>
      <c r="B251" s="55"/>
      <c r="C251" s="55"/>
      <c r="D251" s="297"/>
      <c r="E251" s="297"/>
      <c r="F251" s="291"/>
      <c r="G251" s="291"/>
      <c r="H251" s="297"/>
      <c r="I251" s="297"/>
      <c r="K251" s="67"/>
    </row>
    <row r="252" spans="1:11" ht="15.75" customHeight="1">
      <c r="A252" s="55"/>
      <c r="B252" s="55"/>
      <c r="C252" s="55"/>
      <c r="D252" s="297"/>
      <c r="E252" s="297"/>
      <c r="F252" s="291"/>
      <c r="G252" s="291"/>
      <c r="H252" s="297"/>
      <c r="I252" s="297"/>
      <c r="K252" s="67"/>
    </row>
    <row r="253" spans="1:11" ht="15.75" customHeight="1">
      <c r="A253" s="55"/>
      <c r="B253" s="55"/>
      <c r="C253" s="55"/>
      <c r="D253" s="297"/>
      <c r="E253" s="297"/>
      <c r="F253" s="291"/>
      <c r="G253" s="291"/>
      <c r="H253" s="297"/>
      <c r="I253" s="297"/>
      <c r="K253" s="67"/>
    </row>
    <row r="254" spans="1:11" ht="15.75" customHeight="1">
      <c r="A254" s="55"/>
      <c r="B254" s="55"/>
      <c r="C254" s="55"/>
      <c r="D254" s="297"/>
      <c r="E254" s="297"/>
      <c r="F254" s="291"/>
      <c r="G254" s="291"/>
      <c r="H254" s="297"/>
      <c r="I254" s="297"/>
      <c r="K254" s="67"/>
    </row>
    <row r="255" spans="1:11" ht="15.75" customHeight="1">
      <c r="A255" s="55"/>
      <c r="B255" s="55"/>
      <c r="C255" s="55"/>
      <c r="D255" s="297"/>
      <c r="E255" s="297"/>
      <c r="F255" s="291"/>
      <c r="G255" s="291"/>
      <c r="H255" s="297"/>
      <c r="I255" s="297"/>
      <c r="K255" s="67"/>
    </row>
    <row r="256" spans="1:11" ht="15.75" customHeight="1">
      <c r="A256" s="55"/>
      <c r="B256" s="55"/>
      <c r="C256" s="55"/>
      <c r="D256" s="297"/>
      <c r="E256" s="297"/>
      <c r="F256" s="291"/>
      <c r="G256" s="291"/>
      <c r="H256" s="297"/>
      <c r="I256" s="297"/>
      <c r="K256" s="67"/>
    </row>
    <row r="257" spans="1:11" ht="15.75" customHeight="1">
      <c r="A257" s="55"/>
      <c r="B257" s="55"/>
      <c r="C257" s="55"/>
      <c r="D257" s="297"/>
      <c r="E257" s="297"/>
      <c r="F257" s="291"/>
      <c r="G257" s="291"/>
      <c r="H257" s="297"/>
      <c r="I257" s="297"/>
      <c r="K257" s="67"/>
    </row>
    <row r="258" spans="1:11" ht="15.75" customHeight="1">
      <c r="A258" s="55"/>
      <c r="B258" s="55"/>
      <c r="C258" s="55"/>
      <c r="D258" s="297"/>
      <c r="E258" s="297"/>
      <c r="F258" s="291"/>
      <c r="G258" s="291"/>
      <c r="H258" s="297"/>
      <c r="I258" s="297"/>
      <c r="K258" s="67"/>
    </row>
    <row r="259" spans="1:11" ht="15.75" customHeight="1">
      <c r="A259" s="55"/>
      <c r="B259" s="55"/>
      <c r="C259" s="55"/>
      <c r="D259" s="297"/>
      <c r="E259" s="297"/>
      <c r="F259" s="291"/>
      <c r="G259" s="291"/>
      <c r="H259" s="297"/>
      <c r="I259" s="297"/>
      <c r="K259" s="67"/>
    </row>
    <row r="260" spans="1:11" ht="15.75" customHeight="1">
      <c r="A260" s="55"/>
      <c r="B260" s="55"/>
      <c r="C260" s="55"/>
      <c r="D260" s="297"/>
      <c r="E260" s="297"/>
      <c r="F260" s="291"/>
      <c r="G260" s="291"/>
      <c r="H260" s="297"/>
      <c r="I260" s="297"/>
      <c r="K260" s="67"/>
    </row>
    <row r="261" spans="1:11" ht="15.75" customHeight="1">
      <c r="A261" s="55"/>
      <c r="B261" s="55"/>
      <c r="C261" s="55"/>
      <c r="D261" s="297"/>
      <c r="E261" s="297"/>
      <c r="F261" s="291"/>
      <c r="G261" s="291"/>
      <c r="H261" s="297"/>
      <c r="I261" s="297"/>
      <c r="K261" s="67"/>
    </row>
    <row r="262" spans="1:11" ht="15.75" customHeight="1">
      <c r="A262" s="55"/>
      <c r="B262" s="55"/>
      <c r="C262" s="55"/>
      <c r="D262" s="297"/>
      <c r="E262" s="297"/>
      <c r="F262" s="291"/>
      <c r="G262" s="291"/>
      <c r="H262" s="297"/>
      <c r="I262" s="297"/>
      <c r="K262" s="67"/>
    </row>
    <row r="263" spans="1:11" ht="15.75" customHeight="1">
      <c r="A263" s="55"/>
      <c r="B263" s="55"/>
      <c r="C263" s="55"/>
      <c r="D263" s="297"/>
      <c r="E263" s="297"/>
      <c r="F263" s="291"/>
      <c r="G263" s="291"/>
      <c r="H263" s="297"/>
      <c r="I263" s="297"/>
      <c r="K263" s="67"/>
    </row>
    <row r="264" spans="1:11" ht="15.75" customHeight="1">
      <c r="A264" s="55"/>
      <c r="B264" s="55"/>
      <c r="C264" s="55"/>
      <c r="D264" s="297"/>
      <c r="E264" s="297"/>
      <c r="F264" s="291"/>
      <c r="G264" s="291"/>
      <c r="H264" s="297"/>
      <c r="I264" s="297"/>
      <c r="K264" s="67"/>
    </row>
    <row r="265" spans="1:11" ht="15.75" customHeight="1">
      <c r="A265" s="55"/>
      <c r="B265" s="55"/>
      <c r="C265" s="55"/>
      <c r="D265" s="297"/>
      <c r="E265" s="297"/>
      <c r="F265" s="291"/>
      <c r="G265" s="291"/>
      <c r="H265" s="297"/>
      <c r="I265" s="297"/>
      <c r="K265" s="67"/>
    </row>
    <row r="266" spans="1:11" ht="15.75" customHeight="1">
      <c r="A266" s="55"/>
      <c r="B266" s="55"/>
      <c r="C266" s="55"/>
      <c r="D266" s="297"/>
      <c r="E266" s="297"/>
      <c r="F266" s="291"/>
      <c r="G266" s="291"/>
      <c r="H266" s="297"/>
      <c r="I266" s="297"/>
      <c r="K266" s="67"/>
    </row>
    <row r="267" spans="1:11" ht="15.75" customHeight="1">
      <c r="A267" s="55"/>
      <c r="B267" s="55"/>
      <c r="C267" s="55"/>
      <c r="D267" s="297"/>
      <c r="E267" s="297"/>
      <c r="F267" s="291"/>
      <c r="G267" s="291"/>
      <c r="H267" s="297"/>
      <c r="I267" s="297"/>
      <c r="K267" s="67"/>
    </row>
    <row r="268" spans="1:11" ht="15.75" customHeight="1">
      <c r="A268" s="55"/>
      <c r="B268" s="55"/>
      <c r="C268" s="55"/>
      <c r="D268" s="297"/>
      <c r="E268" s="297"/>
      <c r="F268" s="291"/>
      <c r="G268" s="291"/>
      <c r="H268" s="297"/>
      <c r="I268" s="297"/>
      <c r="K268" s="67"/>
    </row>
    <row r="269" spans="1:11" ht="15.75" customHeight="1">
      <c r="A269" s="55"/>
      <c r="B269" s="55"/>
      <c r="C269" s="55"/>
      <c r="D269" s="297"/>
      <c r="E269" s="297"/>
      <c r="F269" s="291"/>
      <c r="G269" s="291"/>
      <c r="H269" s="297"/>
      <c r="I269" s="297"/>
      <c r="K269" s="67"/>
    </row>
    <row r="270" spans="1:11" ht="15.75" customHeight="1">
      <c r="A270" s="55"/>
      <c r="B270" s="55"/>
      <c r="C270" s="55"/>
      <c r="D270" s="297"/>
      <c r="E270" s="297"/>
      <c r="F270" s="291"/>
      <c r="G270" s="291"/>
      <c r="H270" s="297"/>
      <c r="I270" s="297"/>
      <c r="K270" s="67"/>
    </row>
    <row r="271" spans="1:11" ht="15.75" customHeight="1">
      <c r="A271" s="55"/>
      <c r="B271" s="55"/>
      <c r="C271" s="55"/>
      <c r="D271" s="297"/>
      <c r="E271" s="297"/>
      <c r="F271" s="291"/>
      <c r="G271" s="291"/>
      <c r="H271" s="297"/>
      <c r="I271" s="297"/>
      <c r="K271" s="67"/>
    </row>
    <row r="272" spans="1:11" ht="15.75" customHeight="1">
      <c r="A272" s="55"/>
      <c r="B272" s="55"/>
      <c r="C272" s="55"/>
      <c r="D272" s="297"/>
      <c r="E272" s="297"/>
      <c r="F272" s="291"/>
      <c r="G272" s="291"/>
      <c r="H272" s="297"/>
      <c r="I272" s="297"/>
      <c r="K272" s="67"/>
    </row>
    <row r="273" spans="1:11" ht="15.75" customHeight="1">
      <c r="A273" s="55"/>
      <c r="B273" s="55"/>
      <c r="C273" s="55"/>
      <c r="D273" s="297"/>
      <c r="E273" s="297"/>
      <c r="F273" s="291"/>
      <c r="G273" s="291"/>
      <c r="H273" s="297"/>
      <c r="I273" s="297"/>
      <c r="K273" s="67"/>
    </row>
    <row r="274" spans="1:11" ht="15.75" customHeight="1">
      <c r="A274" s="55"/>
      <c r="B274" s="55"/>
      <c r="C274" s="55"/>
      <c r="D274" s="297"/>
      <c r="E274" s="297"/>
      <c r="F274" s="291"/>
      <c r="G274" s="291"/>
      <c r="H274" s="297"/>
      <c r="I274" s="297"/>
      <c r="K274" s="67"/>
    </row>
    <row r="275" spans="1:11" ht="15.75" customHeight="1">
      <c r="A275" s="55"/>
      <c r="B275" s="55"/>
      <c r="C275" s="55"/>
      <c r="D275" s="297"/>
      <c r="E275" s="297"/>
      <c r="F275" s="291"/>
      <c r="G275" s="291"/>
      <c r="H275" s="297"/>
      <c r="I275" s="297"/>
      <c r="K275" s="67"/>
    </row>
    <row r="276" spans="1:11" ht="15.75" customHeight="1">
      <c r="A276" s="55"/>
      <c r="B276" s="55"/>
      <c r="C276" s="55"/>
      <c r="D276" s="297"/>
      <c r="E276" s="297"/>
      <c r="F276" s="291"/>
      <c r="G276" s="291"/>
      <c r="H276" s="297"/>
      <c r="I276" s="297"/>
      <c r="K276" s="67"/>
    </row>
    <row r="277" spans="1:11" ht="15.75" customHeight="1">
      <c r="A277" s="55"/>
      <c r="B277" s="55"/>
      <c r="C277" s="55"/>
      <c r="D277" s="297"/>
      <c r="E277" s="297"/>
      <c r="F277" s="291"/>
      <c r="G277" s="291"/>
      <c r="H277" s="297"/>
      <c r="I277" s="297"/>
      <c r="K277" s="67"/>
    </row>
    <row r="278" spans="1:11" ht="15.75" customHeight="1">
      <c r="A278" s="55"/>
      <c r="B278" s="55"/>
      <c r="C278" s="55"/>
      <c r="D278" s="297"/>
      <c r="E278" s="297"/>
      <c r="F278" s="291"/>
      <c r="G278" s="291"/>
      <c r="H278" s="297"/>
      <c r="I278" s="297"/>
      <c r="K278" s="67"/>
    </row>
    <row r="279" spans="1:11" ht="15.75" customHeight="1">
      <c r="A279" s="55"/>
      <c r="B279" s="55"/>
      <c r="C279" s="55"/>
      <c r="D279" s="297"/>
      <c r="E279" s="297"/>
      <c r="F279" s="291"/>
      <c r="G279" s="291"/>
      <c r="H279" s="297"/>
      <c r="I279" s="297"/>
      <c r="K279" s="67"/>
    </row>
    <row r="280" spans="1:11" ht="15.75" customHeight="1">
      <c r="A280" s="55"/>
      <c r="B280" s="55"/>
      <c r="C280" s="55"/>
      <c r="D280" s="297"/>
      <c r="E280" s="297"/>
      <c r="F280" s="291"/>
      <c r="G280" s="291"/>
      <c r="H280" s="297"/>
      <c r="I280" s="297"/>
      <c r="K280" s="67"/>
    </row>
    <row r="281" spans="1:11" ht="15.75" customHeight="1">
      <c r="A281" s="55"/>
      <c r="B281" s="55"/>
      <c r="C281" s="55"/>
      <c r="D281" s="297"/>
      <c r="E281" s="297"/>
      <c r="F281" s="291"/>
      <c r="G281" s="291"/>
      <c r="H281" s="297"/>
      <c r="I281" s="297"/>
      <c r="K281" s="67"/>
    </row>
    <row r="282" spans="1:11" ht="15.75" customHeight="1">
      <c r="A282" s="55"/>
      <c r="B282" s="55"/>
      <c r="C282" s="55"/>
      <c r="D282" s="297"/>
      <c r="E282" s="297"/>
      <c r="F282" s="291"/>
      <c r="G282" s="291"/>
      <c r="H282" s="297"/>
      <c r="I282" s="297"/>
      <c r="K282" s="67"/>
    </row>
    <row r="283" spans="1:11" ht="15.75" customHeight="1">
      <c r="A283" s="55"/>
      <c r="B283" s="55"/>
      <c r="C283" s="55"/>
      <c r="D283" s="297"/>
      <c r="E283" s="297"/>
      <c r="F283" s="291"/>
      <c r="G283" s="291"/>
      <c r="H283" s="297"/>
      <c r="I283" s="297"/>
      <c r="K283" s="67"/>
    </row>
    <row r="284" spans="1:11" ht="15.75" customHeight="1">
      <c r="A284" s="55"/>
      <c r="B284" s="55"/>
      <c r="C284" s="55"/>
      <c r="D284" s="297"/>
      <c r="E284" s="297"/>
      <c r="F284" s="291"/>
      <c r="G284" s="291"/>
      <c r="H284" s="297"/>
      <c r="I284" s="297"/>
      <c r="K284" s="67"/>
    </row>
    <row r="285" spans="1:11" ht="15.75" customHeight="1">
      <c r="A285" s="55"/>
      <c r="B285" s="55"/>
      <c r="C285" s="55"/>
      <c r="D285" s="297"/>
      <c r="E285" s="297"/>
      <c r="F285" s="291"/>
      <c r="G285" s="291"/>
      <c r="H285" s="297"/>
      <c r="I285" s="297"/>
      <c r="K285" s="67"/>
    </row>
    <row r="286" spans="1:11" ht="15.75" customHeight="1">
      <c r="A286" s="55"/>
      <c r="B286" s="55"/>
      <c r="C286" s="55"/>
      <c r="D286" s="297"/>
      <c r="E286" s="297"/>
      <c r="F286" s="291"/>
      <c r="G286" s="291"/>
      <c r="H286" s="297"/>
      <c r="I286" s="297"/>
      <c r="K286" s="67"/>
    </row>
    <row r="287" spans="1:11" ht="15.75" customHeight="1">
      <c r="A287" s="55"/>
      <c r="B287" s="55"/>
      <c r="C287" s="55"/>
      <c r="D287" s="297"/>
      <c r="E287" s="297"/>
      <c r="F287" s="291"/>
      <c r="G287" s="291"/>
      <c r="H287" s="297"/>
      <c r="I287" s="297"/>
      <c r="K287" s="67"/>
    </row>
    <row r="288" spans="1:11" ht="15.75" customHeight="1">
      <c r="A288" s="55"/>
      <c r="B288" s="55"/>
      <c r="C288" s="55"/>
      <c r="D288" s="297"/>
      <c r="E288" s="297"/>
      <c r="F288" s="291"/>
      <c r="G288" s="291"/>
      <c r="H288" s="297"/>
      <c r="I288" s="297"/>
      <c r="K288" s="67"/>
    </row>
    <row r="289" spans="1:11" ht="15.75" customHeight="1">
      <c r="A289" s="55"/>
      <c r="B289" s="55"/>
      <c r="C289" s="55"/>
      <c r="D289" s="297"/>
      <c r="E289" s="297"/>
      <c r="F289" s="291"/>
      <c r="G289" s="291"/>
      <c r="H289" s="297"/>
      <c r="I289" s="297"/>
      <c r="K289" s="67"/>
    </row>
    <row r="290" spans="1:11" ht="15.75" customHeight="1"/>
    <row r="291" spans="1:11" ht="15.75" customHeight="1"/>
    <row r="292" spans="1:11" ht="15.75" customHeight="1"/>
    <row r="293" spans="1:11" ht="15.75" customHeight="1"/>
    <row r="294" spans="1:11" ht="15.75" customHeight="1"/>
    <row r="295" spans="1:11" ht="15.75" customHeight="1"/>
    <row r="296" spans="1:11" ht="15.75" customHeight="1"/>
    <row r="297" spans="1:11" ht="15.75" customHeight="1"/>
    <row r="298" spans="1:11" ht="15.75" customHeight="1"/>
    <row r="299" spans="1:11" ht="15.75" customHeight="1"/>
    <row r="300" spans="1:11" ht="15.75" customHeight="1"/>
    <row r="301" spans="1:11" ht="15.75" customHeight="1"/>
    <row r="302" spans="1:11" ht="15.75" customHeight="1"/>
    <row r="303" spans="1:11" ht="15.75" customHeight="1"/>
    <row r="304" spans="1:11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sheetProtection password="DE40" sheet="1" objects="1" scenarios="1"/>
  <mergeCells count="13">
    <mergeCell ref="B95:E95"/>
    <mergeCell ref="B1:I1"/>
    <mergeCell ref="B2:I2"/>
    <mergeCell ref="D8:I8"/>
    <mergeCell ref="H11:I11"/>
    <mergeCell ref="B12:E12"/>
    <mergeCell ref="B19:E19"/>
    <mergeCell ref="B37:E37"/>
    <mergeCell ref="B53:E53"/>
    <mergeCell ref="B69:E69"/>
    <mergeCell ref="B74:E74"/>
    <mergeCell ref="B79:E79"/>
    <mergeCell ref="B91:C91"/>
  </mergeCells>
  <conditionalFormatting sqref="E98">
    <cfRule type="cellIs" dxfId="4" priority="1" operator="greaterThan">
      <formula>0.0501</formula>
    </cfRule>
  </conditionalFormatting>
  <conditionalFormatting sqref="E98">
    <cfRule type="cellIs" dxfId="3" priority="2" operator="lessThan">
      <formula>0.09</formula>
    </cfRule>
  </conditionalFormatting>
  <conditionalFormatting sqref="E98">
    <cfRule type="cellIs" dxfId="2" priority="3" operator="greaterThan">
      <formula>0.09</formula>
    </cfRule>
  </conditionalFormatting>
  <hyperlinks>
    <hyperlink ref="B94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CDDC"/>
    <pageSetUpPr fitToPage="1"/>
  </sheetPr>
  <dimension ref="A1:AF1331"/>
  <sheetViews>
    <sheetView showGridLines="0" workbookViewId="0">
      <pane xSplit="3" ySplit="6" topLeftCell="D26" activePane="bottomRight" state="frozen"/>
      <selection pane="topRight" activeCell="D1" sqref="D1"/>
      <selection pane="bottomLeft" activeCell="A7" sqref="A7"/>
      <selection pane="bottomRight" activeCell="G46" sqref="G46"/>
    </sheetView>
  </sheetViews>
  <sheetFormatPr baseColWidth="10" defaultColWidth="11.25" defaultRowHeight="15" customHeight="1" outlineLevelRow="2"/>
  <cols>
    <col min="1" max="1" width="3.375" customWidth="1"/>
    <col min="2" max="2" width="10.375" customWidth="1"/>
    <col min="3" max="3" width="49.125" customWidth="1"/>
    <col min="4" max="4" width="12.875" customWidth="1"/>
    <col min="5" max="6" width="17" customWidth="1"/>
    <col min="7" max="7" width="26.625" customWidth="1"/>
    <col min="8" max="8" width="23.125" customWidth="1"/>
    <col min="9" max="9" width="25.5" customWidth="1"/>
    <col min="10" max="10" width="81.375" customWidth="1"/>
    <col min="11" max="11" width="3" customWidth="1"/>
    <col min="12" max="12" width="22.125" customWidth="1"/>
    <col min="13" max="13" width="22" customWidth="1"/>
    <col min="14" max="14" width="20.375" customWidth="1"/>
    <col min="15" max="15" width="110.875" customWidth="1"/>
    <col min="16" max="32" width="11" customWidth="1"/>
  </cols>
  <sheetData>
    <row r="1" spans="1:32" ht="15.75" customHeight="1">
      <c r="A1" s="17"/>
      <c r="B1" s="17"/>
      <c r="C1" s="22"/>
      <c r="D1" s="25"/>
      <c r="E1" s="27"/>
      <c r="F1" s="25"/>
      <c r="G1" s="29"/>
      <c r="H1" s="31"/>
      <c r="I1" s="31"/>
      <c r="J1" s="34"/>
      <c r="K1" s="37"/>
      <c r="L1" s="31"/>
      <c r="M1" s="31"/>
      <c r="N1" s="39"/>
      <c r="O1" s="34"/>
      <c r="P1" s="41"/>
      <c r="Q1" s="41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32" ht="15.75" customHeight="1">
      <c r="A2" s="17"/>
      <c r="B2" s="36" t="s">
        <v>10</v>
      </c>
      <c r="C2" s="49"/>
      <c r="D2" s="51"/>
      <c r="E2" s="27"/>
      <c r="F2" s="25"/>
      <c r="G2" s="29"/>
      <c r="H2" s="29"/>
      <c r="I2" s="29"/>
      <c r="J2" s="34"/>
      <c r="K2" s="53"/>
      <c r="L2" s="56"/>
      <c r="M2" s="59"/>
      <c r="N2" s="63" t="s">
        <v>12</v>
      </c>
      <c r="O2" s="65"/>
      <c r="P2" s="41"/>
      <c r="Q2" s="41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32" ht="5.25" customHeight="1">
      <c r="A3" s="17"/>
      <c r="B3" s="68"/>
      <c r="C3" s="70"/>
      <c r="D3" s="51"/>
      <c r="E3" s="27"/>
      <c r="F3" s="25"/>
      <c r="G3" s="29"/>
      <c r="H3" s="29"/>
      <c r="I3" s="29"/>
      <c r="J3" s="34"/>
      <c r="K3" s="53"/>
      <c r="L3" s="72"/>
      <c r="M3" s="82"/>
      <c r="N3" s="84"/>
      <c r="O3" s="88"/>
      <c r="P3" s="41"/>
      <c r="Q3" s="41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</row>
    <row r="4" spans="1:32" ht="15.75" customHeight="1">
      <c r="A4" s="17"/>
      <c r="B4" s="54"/>
      <c r="C4" s="70"/>
      <c r="D4" s="51"/>
      <c r="E4" s="27"/>
      <c r="F4" s="25"/>
      <c r="G4" s="29"/>
      <c r="H4" s="29"/>
      <c r="I4" s="29"/>
      <c r="J4" s="34"/>
      <c r="K4" s="53"/>
      <c r="L4" s="94" t="s">
        <v>28</v>
      </c>
      <c r="M4" s="97"/>
      <c r="N4" s="100"/>
      <c r="O4" s="104"/>
      <c r="P4" s="41"/>
      <c r="Q4" s="41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</row>
    <row r="5" spans="1:32" ht="15.75" customHeight="1">
      <c r="A5" s="17"/>
      <c r="B5" s="109"/>
      <c r="C5" s="111"/>
      <c r="D5" s="51"/>
      <c r="E5" s="27"/>
      <c r="F5" s="25"/>
      <c r="G5" s="29"/>
      <c r="H5" s="29"/>
      <c r="I5" s="29"/>
      <c r="J5" s="34"/>
      <c r="K5" s="53"/>
      <c r="L5" s="29"/>
      <c r="M5" s="29"/>
      <c r="N5" s="39"/>
      <c r="O5" s="34"/>
      <c r="P5" s="41"/>
      <c r="Q5" s="41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</row>
    <row r="6" spans="1:32" ht="15.75" customHeight="1">
      <c r="A6" s="17"/>
      <c r="B6" s="115" t="s">
        <v>17</v>
      </c>
      <c r="C6" s="117" t="s">
        <v>18</v>
      </c>
      <c r="D6" s="118" t="s">
        <v>19</v>
      </c>
      <c r="E6" s="119" t="s">
        <v>20</v>
      </c>
      <c r="F6" s="122" t="s">
        <v>21</v>
      </c>
      <c r="G6" s="124" t="s">
        <v>22</v>
      </c>
      <c r="H6" s="126" t="s">
        <v>23</v>
      </c>
      <c r="I6" s="126" t="s">
        <v>24</v>
      </c>
      <c r="J6" s="129" t="s">
        <v>25</v>
      </c>
      <c r="K6" s="131"/>
      <c r="L6" s="133" t="s">
        <v>27</v>
      </c>
      <c r="M6" s="133" t="s">
        <v>29</v>
      </c>
      <c r="N6" s="135" t="s">
        <v>30</v>
      </c>
      <c r="O6" s="135" t="s">
        <v>32</v>
      </c>
      <c r="P6" s="41"/>
      <c r="Q6" s="41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ht="15.75" customHeight="1">
      <c r="A7" s="17"/>
      <c r="B7" s="137"/>
      <c r="C7" s="139"/>
      <c r="D7" s="137"/>
      <c r="E7" s="140"/>
      <c r="F7" s="141"/>
      <c r="G7" s="142"/>
      <c r="H7" s="143"/>
      <c r="I7" s="143"/>
      <c r="J7" s="144"/>
      <c r="K7" s="145"/>
      <c r="L7" s="146"/>
      <c r="M7" s="146"/>
      <c r="N7" s="148"/>
      <c r="O7" s="150"/>
      <c r="P7" s="41"/>
      <c r="Q7" s="41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ht="15.75" customHeight="1">
      <c r="A8" s="17"/>
      <c r="B8" s="151" t="s">
        <v>35</v>
      </c>
      <c r="C8" s="153"/>
      <c r="D8" s="151"/>
      <c r="E8" s="155"/>
      <c r="F8" s="151"/>
      <c r="G8" s="156"/>
      <c r="H8" s="156"/>
      <c r="I8" s="156"/>
      <c r="J8" s="158"/>
      <c r="K8" s="159"/>
      <c r="L8" s="161"/>
      <c r="M8" s="161"/>
      <c r="N8" s="162"/>
      <c r="O8" s="164"/>
      <c r="P8" s="41"/>
      <c r="Q8" s="41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5.75" customHeight="1">
      <c r="A9" s="17"/>
      <c r="B9" s="137"/>
      <c r="C9" s="139"/>
      <c r="D9" s="137"/>
      <c r="E9" s="140"/>
      <c r="F9" s="141"/>
      <c r="G9" s="142"/>
      <c r="H9" s="143"/>
      <c r="I9" s="143"/>
      <c r="J9" s="144"/>
      <c r="K9" s="145"/>
      <c r="L9" s="146"/>
      <c r="M9" s="146"/>
      <c r="N9" s="148"/>
      <c r="O9" s="150"/>
      <c r="P9" s="41"/>
      <c r="Q9" s="41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ht="15.75" customHeight="1">
      <c r="A10" s="17"/>
      <c r="B10" s="121">
        <v>1</v>
      </c>
      <c r="C10" s="123" t="s">
        <v>41</v>
      </c>
      <c r="D10" s="125"/>
      <c r="E10" s="127"/>
      <c r="F10" s="125"/>
      <c r="G10" s="128"/>
      <c r="H10" s="128"/>
      <c r="I10" s="128"/>
      <c r="J10" s="123"/>
      <c r="K10" s="167"/>
      <c r="L10" s="128"/>
      <c r="M10" s="128"/>
      <c r="N10" s="125" t="s">
        <v>38</v>
      </c>
      <c r="O10" s="123"/>
      <c r="P10" s="41"/>
      <c r="Q10" s="41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ht="15.75" customHeight="1" outlineLevel="1">
      <c r="A11" s="17"/>
      <c r="B11" s="169" t="s">
        <v>43</v>
      </c>
      <c r="C11" s="170" t="s">
        <v>44</v>
      </c>
      <c r="D11" s="171" t="s">
        <v>40</v>
      </c>
      <c r="E11" s="482"/>
      <c r="F11" s="483"/>
      <c r="G11" s="484"/>
      <c r="H11" s="180">
        <f t="shared" ref="H11:H17" si="0">E11*G11</f>
        <v>0</v>
      </c>
      <c r="I11" s="180">
        <f t="shared" ref="I11:I17" si="1">IF(D11="SI",H11,0)</f>
        <v>0</v>
      </c>
      <c r="J11" s="506"/>
      <c r="K11" s="181"/>
      <c r="L11" s="180">
        <v>0</v>
      </c>
      <c r="M11" s="180">
        <f t="shared" ref="M11:M17" si="2">+L11-I11</f>
        <v>0</v>
      </c>
      <c r="N11" s="186">
        <f t="shared" ref="N11:N18" si="3">IF(M11=0,0,(IF(I11=M11=0,1,(IF(I11=0,1,M11/I11)))))</f>
        <v>0</v>
      </c>
      <c r="O11" s="189"/>
      <c r="P11" s="41"/>
      <c r="Q11" s="41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5.75" customHeight="1" outlineLevel="1">
      <c r="A12" s="17"/>
      <c r="B12" s="169" t="s">
        <v>53</v>
      </c>
      <c r="C12" s="193" t="s">
        <v>54</v>
      </c>
      <c r="D12" s="485" t="s">
        <v>40</v>
      </c>
      <c r="E12" s="482"/>
      <c r="F12" s="483"/>
      <c r="G12" s="484"/>
      <c r="H12" s="180">
        <f t="shared" si="0"/>
        <v>0</v>
      </c>
      <c r="I12" s="180">
        <f t="shared" si="1"/>
        <v>0</v>
      </c>
      <c r="J12" s="506"/>
      <c r="K12" s="507"/>
      <c r="L12" s="491">
        <v>0</v>
      </c>
      <c r="M12" s="196">
        <f t="shared" si="2"/>
        <v>0</v>
      </c>
      <c r="N12" s="198">
        <f t="shared" si="3"/>
        <v>0</v>
      </c>
      <c r="O12" s="506"/>
      <c r="P12" s="41"/>
      <c r="Q12" s="4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5.75" customHeight="1" outlineLevel="1">
      <c r="A13" s="17"/>
      <c r="B13" s="169" t="s">
        <v>55</v>
      </c>
      <c r="C13" s="193" t="s">
        <v>56</v>
      </c>
      <c r="D13" s="485" t="s">
        <v>40</v>
      </c>
      <c r="E13" s="482"/>
      <c r="F13" s="483"/>
      <c r="G13" s="484"/>
      <c r="H13" s="180">
        <f t="shared" si="0"/>
        <v>0</v>
      </c>
      <c r="I13" s="180">
        <f t="shared" si="1"/>
        <v>0</v>
      </c>
      <c r="J13" s="506"/>
      <c r="K13" s="507"/>
      <c r="L13" s="491">
        <v>0</v>
      </c>
      <c r="M13" s="196">
        <f t="shared" si="2"/>
        <v>0</v>
      </c>
      <c r="N13" s="198">
        <f t="shared" si="3"/>
        <v>0</v>
      </c>
      <c r="O13" s="506"/>
      <c r="P13" s="41"/>
      <c r="Q13" s="41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ht="15.75" customHeight="1" outlineLevel="1">
      <c r="A14" s="17"/>
      <c r="B14" s="169" t="s">
        <v>58</v>
      </c>
      <c r="C14" s="193" t="s">
        <v>59</v>
      </c>
      <c r="D14" s="485" t="s">
        <v>40</v>
      </c>
      <c r="E14" s="482"/>
      <c r="F14" s="483"/>
      <c r="G14" s="484"/>
      <c r="H14" s="180">
        <f t="shared" si="0"/>
        <v>0</v>
      </c>
      <c r="I14" s="180">
        <f t="shared" si="1"/>
        <v>0</v>
      </c>
      <c r="J14" s="506"/>
      <c r="K14" s="507"/>
      <c r="L14" s="491">
        <v>0</v>
      </c>
      <c r="M14" s="196">
        <f t="shared" si="2"/>
        <v>0</v>
      </c>
      <c r="N14" s="198">
        <f t="shared" si="3"/>
        <v>0</v>
      </c>
      <c r="O14" s="506"/>
      <c r="P14" s="41"/>
      <c r="Q14" s="41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ht="15.75" customHeight="1" outlineLevel="1">
      <c r="A15" s="17"/>
      <c r="B15" s="169" t="s">
        <v>62</v>
      </c>
      <c r="C15" s="193" t="s">
        <v>63</v>
      </c>
      <c r="D15" s="485" t="s">
        <v>40</v>
      </c>
      <c r="E15" s="482"/>
      <c r="F15" s="483"/>
      <c r="G15" s="484"/>
      <c r="H15" s="180">
        <f t="shared" si="0"/>
        <v>0</v>
      </c>
      <c r="I15" s="180">
        <f t="shared" si="1"/>
        <v>0</v>
      </c>
      <c r="J15" s="506"/>
      <c r="K15" s="507"/>
      <c r="L15" s="491">
        <v>0</v>
      </c>
      <c r="M15" s="196">
        <f t="shared" si="2"/>
        <v>0</v>
      </c>
      <c r="N15" s="198">
        <f t="shared" si="3"/>
        <v>0</v>
      </c>
      <c r="O15" s="506"/>
      <c r="P15" s="41"/>
      <c r="Q15" s="41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ht="15.75" customHeight="1" outlineLevel="1">
      <c r="A16" s="17"/>
      <c r="B16" s="203">
        <v>1.6</v>
      </c>
      <c r="C16" s="170" t="s">
        <v>65</v>
      </c>
      <c r="D16" s="485" t="s">
        <v>40</v>
      </c>
      <c r="E16" s="482"/>
      <c r="F16" s="483"/>
      <c r="G16" s="484"/>
      <c r="H16" s="180">
        <f t="shared" si="0"/>
        <v>0</v>
      </c>
      <c r="I16" s="180">
        <f t="shared" si="1"/>
        <v>0</v>
      </c>
      <c r="J16" s="506"/>
      <c r="K16" s="507"/>
      <c r="L16" s="491">
        <v>0</v>
      </c>
      <c r="M16" s="196">
        <f t="shared" si="2"/>
        <v>0</v>
      </c>
      <c r="N16" s="198">
        <f t="shared" si="3"/>
        <v>0</v>
      </c>
      <c r="O16" s="506"/>
      <c r="P16" s="41"/>
      <c r="Q16" s="41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ht="15.75" customHeight="1" outlineLevel="1">
      <c r="A17" s="17"/>
      <c r="B17" s="204">
        <v>1.7</v>
      </c>
      <c r="C17" s="205" t="s">
        <v>66</v>
      </c>
      <c r="D17" s="171" t="s">
        <v>40</v>
      </c>
      <c r="E17" s="482"/>
      <c r="F17" s="483"/>
      <c r="G17" s="484"/>
      <c r="H17" s="180">
        <f t="shared" si="0"/>
        <v>0</v>
      </c>
      <c r="I17" s="180">
        <f t="shared" si="1"/>
        <v>0</v>
      </c>
      <c r="J17" s="506"/>
      <c r="K17" s="181"/>
      <c r="L17" s="180">
        <v>0</v>
      </c>
      <c r="M17" s="180">
        <f t="shared" si="2"/>
        <v>0</v>
      </c>
      <c r="N17" s="186">
        <f t="shared" si="3"/>
        <v>0</v>
      </c>
      <c r="O17" s="525"/>
      <c r="P17" s="41"/>
      <c r="Q17" s="41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ht="15.75" customHeight="1">
      <c r="A18" s="17"/>
      <c r="B18" s="206"/>
      <c r="C18" s="207"/>
      <c r="D18" s="208"/>
      <c r="E18" s="127" t="s">
        <v>49</v>
      </c>
      <c r="F18" s="588"/>
      <c r="G18" s="574"/>
      <c r="H18" s="128">
        <f>SUM(H11:H17)</f>
        <v>0</v>
      </c>
      <c r="I18" s="128">
        <f>SUM(I11:I17)</f>
        <v>0</v>
      </c>
      <c r="J18" s="123"/>
      <c r="K18" s="167"/>
      <c r="L18" s="210">
        <f>SUM(L11:L17)</f>
        <v>0</v>
      </c>
      <c r="M18" s="210">
        <f>SUM(M11:M17)</f>
        <v>0</v>
      </c>
      <c r="N18" s="211">
        <f t="shared" si="3"/>
        <v>0</v>
      </c>
      <c r="O18" s="526"/>
      <c r="P18" s="41"/>
      <c r="Q18" s="41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ht="15.75" customHeight="1">
      <c r="A19" s="17"/>
      <c r="B19" s="212"/>
      <c r="C19" s="213"/>
      <c r="D19" s="214"/>
      <c r="E19" s="215"/>
      <c r="F19" s="216"/>
      <c r="G19" s="217"/>
      <c r="H19" s="218"/>
      <c r="I19" s="218"/>
      <c r="J19" s="219"/>
      <c r="K19" s="220"/>
      <c r="L19" s="221"/>
      <c r="M19" s="221"/>
      <c r="N19" s="53"/>
      <c r="O19" s="523"/>
      <c r="P19" s="41"/>
      <c r="Q19" s="41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ht="15.75" customHeight="1">
      <c r="A20" s="17"/>
      <c r="B20" s="54" t="s">
        <v>76</v>
      </c>
      <c r="C20" s="213"/>
      <c r="D20" s="214"/>
      <c r="E20" s="215"/>
      <c r="F20" s="216"/>
      <c r="G20" s="217"/>
      <c r="H20" s="218"/>
      <c r="I20" s="218"/>
      <c r="J20" s="219"/>
      <c r="K20" s="220"/>
      <c r="L20" s="221"/>
      <c r="M20" s="221"/>
      <c r="N20" s="53"/>
      <c r="O20" s="523"/>
      <c r="P20" s="41"/>
      <c r="Q20" s="41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ht="15.75" customHeight="1">
      <c r="A21" s="17"/>
      <c r="B21" s="212"/>
      <c r="C21" s="222"/>
      <c r="D21" s="212"/>
      <c r="E21" s="223"/>
      <c r="F21" s="224"/>
      <c r="G21" s="225"/>
      <c r="H21" s="221"/>
      <c r="I21" s="221"/>
      <c r="J21" s="219"/>
      <c r="K21" s="220"/>
      <c r="L21" s="221"/>
      <c r="M21" s="221"/>
      <c r="N21" s="53"/>
      <c r="O21" s="523"/>
      <c r="P21" s="41"/>
      <c r="Q21" s="41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ht="15.75" customHeight="1">
      <c r="A22" s="17"/>
      <c r="B22" s="121">
        <v>2</v>
      </c>
      <c r="C22" s="123" t="s">
        <v>79</v>
      </c>
      <c r="D22" s="125"/>
      <c r="E22" s="127"/>
      <c r="F22" s="125"/>
      <c r="G22" s="128"/>
      <c r="H22" s="128"/>
      <c r="I22" s="128"/>
      <c r="J22" s="123"/>
      <c r="K22" s="167"/>
      <c r="L22" s="128"/>
      <c r="M22" s="128"/>
      <c r="N22" s="125"/>
      <c r="O22" s="526"/>
      <c r="P22" s="41"/>
      <c r="Q22" s="41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ht="15.75" customHeight="1" outlineLevel="1">
      <c r="A23" s="17"/>
      <c r="B23" s="226" t="s">
        <v>80</v>
      </c>
      <c r="C23" s="227" t="s">
        <v>70</v>
      </c>
      <c r="D23" s="228"/>
      <c r="E23" s="229"/>
      <c r="F23" s="230"/>
      <c r="G23" s="231"/>
      <c r="H23" s="232">
        <f>SUM(H24:H26)</f>
        <v>0</v>
      </c>
      <c r="I23" s="232">
        <f>SUM(I24:I26)</f>
        <v>0</v>
      </c>
      <c r="J23" s="233"/>
      <c r="K23" s="234"/>
      <c r="L23" s="235">
        <f>SUM(L24:L26)</f>
        <v>0</v>
      </c>
      <c r="M23" s="235">
        <f>SUM(M24:M26)</f>
        <v>0</v>
      </c>
      <c r="N23" s="236">
        <f t="shared" ref="N23:N39" si="4">IF(M23=0,0,(IF(I23=M23=0,1,(IF(I23=0,1,M23/I23)))))</f>
        <v>0</v>
      </c>
      <c r="O23" s="512"/>
      <c r="P23" s="41"/>
      <c r="Q23" s="41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ht="15.75" customHeight="1" outlineLevel="1">
      <c r="A24" s="17"/>
      <c r="B24" s="169" t="s">
        <v>86</v>
      </c>
      <c r="C24" s="193" t="s">
        <v>87</v>
      </c>
      <c r="D24" s="485" t="s">
        <v>40</v>
      </c>
      <c r="E24" s="482"/>
      <c r="F24" s="483"/>
      <c r="G24" s="484"/>
      <c r="H24" s="180">
        <f>E24*G24</f>
        <v>0</v>
      </c>
      <c r="I24" s="180">
        <f>IF(D24="SI",H24,0)</f>
        <v>0</v>
      </c>
      <c r="J24" s="506"/>
      <c r="K24" s="518"/>
      <c r="L24" s="491">
        <v>0</v>
      </c>
      <c r="M24" s="196">
        <f>+L24-I24</f>
        <v>0</v>
      </c>
      <c r="N24" s="198">
        <f t="shared" si="4"/>
        <v>0</v>
      </c>
      <c r="O24" s="506"/>
      <c r="P24" s="41"/>
      <c r="Q24" s="41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ht="15.75" customHeight="1" outlineLevel="1">
      <c r="A25" s="17"/>
      <c r="B25" s="169" t="s">
        <v>90</v>
      </c>
      <c r="C25" s="193" t="s">
        <v>91</v>
      </c>
      <c r="D25" s="485" t="s">
        <v>40</v>
      </c>
      <c r="E25" s="482"/>
      <c r="F25" s="483"/>
      <c r="G25" s="484"/>
      <c r="H25" s="180">
        <f>E25*G25</f>
        <v>0</v>
      </c>
      <c r="I25" s="180">
        <f>IF(D25="SI",H25,0)</f>
        <v>0</v>
      </c>
      <c r="J25" s="506"/>
      <c r="K25" s="507"/>
      <c r="L25" s="491">
        <v>0</v>
      </c>
      <c r="M25" s="196">
        <f>+L25-I25</f>
        <v>0</v>
      </c>
      <c r="N25" s="198">
        <f t="shared" si="4"/>
        <v>0</v>
      </c>
      <c r="O25" s="506"/>
      <c r="P25" s="41"/>
      <c r="Q25" s="41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ht="15.75" customHeight="1" outlineLevel="1">
      <c r="A26" s="17"/>
      <c r="B26" s="169" t="s">
        <v>93</v>
      </c>
      <c r="C26" s="193" t="s">
        <v>94</v>
      </c>
      <c r="D26" s="485" t="s">
        <v>40</v>
      </c>
      <c r="E26" s="482"/>
      <c r="F26" s="483"/>
      <c r="G26" s="484"/>
      <c r="H26" s="180">
        <f>E26*G26</f>
        <v>0</v>
      </c>
      <c r="I26" s="180">
        <f>IF(D26="SI",H26,0)</f>
        <v>0</v>
      </c>
      <c r="J26" s="506"/>
      <c r="K26" s="507"/>
      <c r="L26" s="491">
        <v>0</v>
      </c>
      <c r="M26" s="196">
        <f>+L26-I26</f>
        <v>0</v>
      </c>
      <c r="N26" s="198">
        <f t="shared" si="4"/>
        <v>0</v>
      </c>
      <c r="O26" s="506"/>
      <c r="P26" s="41"/>
      <c r="Q26" s="41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ht="15.75" customHeight="1" outlineLevel="1">
      <c r="A27" s="17"/>
      <c r="B27" s="226" t="s">
        <v>95</v>
      </c>
      <c r="C27" s="227" t="s">
        <v>96</v>
      </c>
      <c r="D27" s="486"/>
      <c r="E27" s="487"/>
      <c r="F27" s="488"/>
      <c r="G27" s="489"/>
      <c r="H27" s="232">
        <f>SUM(H28:H30)</f>
        <v>0</v>
      </c>
      <c r="I27" s="232">
        <f>SUM(I28:I30)</f>
        <v>0</v>
      </c>
      <c r="J27" s="233"/>
      <c r="K27" s="234"/>
      <c r="L27" s="235">
        <f>SUM(L28:L30)</f>
        <v>0</v>
      </c>
      <c r="M27" s="235">
        <f>SUM(M28:M30)</f>
        <v>0</v>
      </c>
      <c r="N27" s="236">
        <f t="shared" si="4"/>
        <v>0</v>
      </c>
      <c r="O27" s="512"/>
      <c r="P27" s="41"/>
      <c r="Q27" s="41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ht="15.75" customHeight="1" outlineLevel="1">
      <c r="A28" s="17"/>
      <c r="B28" s="169" t="s">
        <v>98</v>
      </c>
      <c r="C28" s="193" t="s">
        <v>87</v>
      </c>
      <c r="D28" s="485" t="s">
        <v>40</v>
      </c>
      <c r="E28" s="482"/>
      <c r="F28" s="483"/>
      <c r="G28" s="484"/>
      <c r="H28" s="180">
        <f>E28*G28</f>
        <v>0</v>
      </c>
      <c r="I28" s="180">
        <f>IF(D28="SI",H28,0)</f>
        <v>0</v>
      </c>
      <c r="J28" s="506"/>
      <c r="K28" s="507"/>
      <c r="L28" s="491">
        <v>0</v>
      </c>
      <c r="M28" s="196">
        <f>+L28-I28</f>
        <v>0</v>
      </c>
      <c r="N28" s="198">
        <f t="shared" si="4"/>
        <v>0</v>
      </c>
      <c r="O28" s="506"/>
      <c r="P28" s="41"/>
      <c r="Q28" s="41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ht="15.75" customHeight="1" outlineLevel="1">
      <c r="A29" s="17"/>
      <c r="B29" s="169" t="s">
        <v>101</v>
      </c>
      <c r="C29" s="193" t="s">
        <v>91</v>
      </c>
      <c r="D29" s="485" t="s">
        <v>40</v>
      </c>
      <c r="E29" s="482"/>
      <c r="F29" s="483"/>
      <c r="G29" s="484"/>
      <c r="H29" s="180">
        <f>E29*G29</f>
        <v>0</v>
      </c>
      <c r="I29" s="180">
        <f>IF(D29="SI",H29,0)</f>
        <v>0</v>
      </c>
      <c r="J29" s="506"/>
      <c r="K29" s="507"/>
      <c r="L29" s="491">
        <v>0</v>
      </c>
      <c r="M29" s="196">
        <f>+L29-I29</f>
        <v>0</v>
      </c>
      <c r="N29" s="198">
        <f t="shared" si="4"/>
        <v>0</v>
      </c>
      <c r="O29" s="506"/>
      <c r="P29" s="41"/>
      <c r="Q29" s="41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ht="15.75" customHeight="1" outlineLevel="1">
      <c r="A30" s="17"/>
      <c r="B30" s="169" t="s">
        <v>102</v>
      </c>
      <c r="C30" s="193" t="s">
        <v>94</v>
      </c>
      <c r="D30" s="485" t="s">
        <v>40</v>
      </c>
      <c r="E30" s="482"/>
      <c r="F30" s="483"/>
      <c r="G30" s="484"/>
      <c r="H30" s="180">
        <f>E30*G30</f>
        <v>0</v>
      </c>
      <c r="I30" s="180">
        <f>IF(D30="SI",H30,0)</f>
        <v>0</v>
      </c>
      <c r="J30" s="506"/>
      <c r="K30" s="507"/>
      <c r="L30" s="491">
        <v>0</v>
      </c>
      <c r="M30" s="196">
        <f>+L30-I30</f>
        <v>0</v>
      </c>
      <c r="N30" s="198">
        <f t="shared" si="4"/>
        <v>0</v>
      </c>
      <c r="O30" s="506"/>
      <c r="P30" s="41"/>
      <c r="Q30" s="41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ht="15.75" customHeight="1" outlineLevel="1">
      <c r="A31" s="17"/>
      <c r="B31" s="226" t="s">
        <v>103</v>
      </c>
      <c r="C31" s="227" t="s">
        <v>104</v>
      </c>
      <c r="D31" s="486"/>
      <c r="E31" s="487"/>
      <c r="F31" s="488"/>
      <c r="G31" s="489"/>
      <c r="H31" s="232">
        <f>SUM(H32:H34)</f>
        <v>0</v>
      </c>
      <c r="I31" s="232">
        <f>SUM(I32:I34)</f>
        <v>0</v>
      </c>
      <c r="J31" s="233"/>
      <c r="K31" s="234"/>
      <c r="L31" s="235">
        <f>SUM(L32:L34)</f>
        <v>0</v>
      </c>
      <c r="M31" s="235">
        <f>SUM(M32:M34)</f>
        <v>0</v>
      </c>
      <c r="N31" s="236">
        <f t="shared" si="4"/>
        <v>0</v>
      </c>
      <c r="O31" s="512"/>
      <c r="P31" s="41"/>
      <c r="Q31" s="41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ht="15.75" customHeight="1" outlineLevel="1">
      <c r="A32" s="17"/>
      <c r="B32" s="169" t="s">
        <v>106</v>
      </c>
      <c r="C32" s="193" t="s">
        <v>87</v>
      </c>
      <c r="D32" s="485" t="s">
        <v>40</v>
      </c>
      <c r="E32" s="482"/>
      <c r="F32" s="483"/>
      <c r="G32" s="484"/>
      <c r="H32" s="180">
        <f>E32*G32</f>
        <v>0</v>
      </c>
      <c r="I32" s="180">
        <f>IF(D32="SI",H32,0)</f>
        <v>0</v>
      </c>
      <c r="J32" s="506"/>
      <c r="K32" s="507"/>
      <c r="L32" s="491">
        <v>0</v>
      </c>
      <c r="M32" s="196">
        <f>+L32-I32</f>
        <v>0</v>
      </c>
      <c r="N32" s="198">
        <f t="shared" si="4"/>
        <v>0</v>
      </c>
      <c r="O32" s="506"/>
      <c r="P32" s="41"/>
      <c r="Q32" s="41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ht="15.75" customHeight="1" outlineLevel="1">
      <c r="A33" s="17"/>
      <c r="B33" s="169" t="s">
        <v>108</v>
      </c>
      <c r="C33" s="193" t="s">
        <v>91</v>
      </c>
      <c r="D33" s="485" t="s">
        <v>40</v>
      </c>
      <c r="E33" s="482"/>
      <c r="F33" s="483"/>
      <c r="G33" s="484"/>
      <c r="H33" s="180">
        <f>E33*G33</f>
        <v>0</v>
      </c>
      <c r="I33" s="180">
        <f>IF(D33="SI",H33,0)</f>
        <v>0</v>
      </c>
      <c r="J33" s="506"/>
      <c r="K33" s="507"/>
      <c r="L33" s="491">
        <v>0</v>
      </c>
      <c r="M33" s="196">
        <f>+L33-I33</f>
        <v>0</v>
      </c>
      <c r="N33" s="198">
        <f t="shared" si="4"/>
        <v>0</v>
      </c>
      <c r="O33" s="506"/>
      <c r="P33" s="41"/>
      <c r="Q33" s="41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spans="1:32" ht="15.75" customHeight="1" outlineLevel="1">
      <c r="A34" s="17"/>
      <c r="B34" s="169" t="s">
        <v>109</v>
      </c>
      <c r="C34" s="193" t="s">
        <v>94</v>
      </c>
      <c r="D34" s="485" t="s">
        <v>40</v>
      </c>
      <c r="E34" s="482"/>
      <c r="F34" s="483"/>
      <c r="G34" s="484"/>
      <c r="H34" s="180">
        <f>E34*G34</f>
        <v>0</v>
      </c>
      <c r="I34" s="180">
        <f>IF(D34="SI",H34,0)</f>
        <v>0</v>
      </c>
      <c r="J34" s="506"/>
      <c r="K34" s="507"/>
      <c r="L34" s="491">
        <v>0</v>
      </c>
      <c r="M34" s="196">
        <f>+L34-I34</f>
        <v>0</v>
      </c>
      <c r="N34" s="198">
        <f t="shared" si="4"/>
        <v>0</v>
      </c>
      <c r="O34" s="506"/>
      <c r="P34" s="41"/>
      <c r="Q34" s="41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spans="1:32" ht="15.75" customHeight="1" outlineLevel="1">
      <c r="A35" s="17"/>
      <c r="B35" s="226" t="s">
        <v>110</v>
      </c>
      <c r="C35" s="227" t="s">
        <v>75</v>
      </c>
      <c r="D35" s="486"/>
      <c r="E35" s="487"/>
      <c r="F35" s="488"/>
      <c r="G35" s="489"/>
      <c r="H35" s="232">
        <f>SUM(H36:H38)</f>
        <v>0</v>
      </c>
      <c r="I35" s="232">
        <f>SUM(I36:I38)</f>
        <v>0</v>
      </c>
      <c r="J35" s="233"/>
      <c r="K35" s="234"/>
      <c r="L35" s="235">
        <f>SUM(L36:L38)</f>
        <v>0</v>
      </c>
      <c r="M35" s="235">
        <f>SUM(M36:M38)</f>
        <v>0</v>
      </c>
      <c r="N35" s="236">
        <f t="shared" si="4"/>
        <v>0</v>
      </c>
      <c r="O35" s="512"/>
      <c r="P35" s="41"/>
      <c r="Q35" s="41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spans="1:32" ht="15.75" customHeight="1" outlineLevel="1">
      <c r="A36" s="17"/>
      <c r="B36" s="169" t="s">
        <v>112</v>
      </c>
      <c r="C36" s="193" t="s">
        <v>87</v>
      </c>
      <c r="D36" s="485" t="s">
        <v>40</v>
      </c>
      <c r="E36" s="482"/>
      <c r="F36" s="483"/>
      <c r="G36" s="484"/>
      <c r="H36" s="180">
        <f>E36*G36</f>
        <v>0</v>
      </c>
      <c r="I36" s="180">
        <f>IF(D36="SI",H36,0)</f>
        <v>0</v>
      </c>
      <c r="J36" s="506"/>
      <c r="K36" s="507"/>
      <c r="L36" s="491">
        <v>0</v>
      </c>
      <c r="M36" s="196">
        <f>+L36-I36</f>
        <v>0</v>
      </c>
      <c r="N36" s="198">
        <f t="shared" si="4"/>
        <v>0</v>
      </c>
      <c r="O36" s="506"/>
      <c r="P36" s="41"/>
      <c r="Q36" s="41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5.75" customHeight="1" outlineLevel="1">
      <c r="A37" s="17"/>
      <c r="B37" s="169" t="s">
        <v>114</v>
      </c>
      <c r="C37" s="193" t="s">
        <v>91</v>
      </c>
      <c r="D37" s="485" t="s">
        <v>40</v>
      </c>
      <c r="E37" s="482"/>
      <c r="F37" s="483"/>
      <c r="G37" s="484"/>
      <c r="H37" s="180">
        <f>E37*G37</f>
        <v>0</v>
      </c>
      <c r="I37" s="180">
        <f>IF(D37="SI",H37,0)</f>
        <v>0</v>
      </c>
      <c r="J37" s="506"/>
      <c r="K37" s="507"/>
      <c r="L37" s="491">
        <v>0</v>
      </c>
      <c r="M37" s="196">
        <f>+L37-I37</f>
        <v>0</v>
      </c>
      <c r="N37" s="198">
        <f t="shared" si="4"/>
        <v>0</v>
      </c>
      <c r="O37" s="506"/>
      <c r="P37" s="41"/>
      <c r="Q37" s="41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5.75" customHeight="1" outlineLevel="1">
      <c r="A38" s="17"/>
      <c r="B38" s="169" t="s">
        <v>116</v>
      </c>
      <c r="C38" s="193" t="s">
        <v>94</v>
      </c>
      <c r="D38" s="485" t="s">
        <v>40</v>
      </c>
      <c r="E38" s="482"/>
      <c r="F38" s="483"/>
      <c r="G38" s="484"/>
      <c r="H38" s="180">
        <f>E38*G38</f>
        <v>0</v>
      </c>
      <c r="I38" s="180">
        <f>IF(D38="SI",H38,0)</f>
        <v>0</v>
      </c>
      <c r="J38" s="506"/>
      <c r="K38" s="507"/>
      <c r="L38" s="491">
        <v>0</v>
      </c>
      <c r="M38" s="196">
        <f>+L38-I38</f>
        <v>0</v>
      </c>
      <c r="N38" s="198">
        <f t="shared" si="4"/>
        <v>0</v>
      </c>
      <c r="O38" s="506"/>
      <c r="P38" s="41"/>
      <c r="Q38" s="41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5.75" customHeight="1">
      <c r="A39" s="17"/>
      <c r="B39" s="206"/>
      <c r="C39" s="207"/>
      <c r="D39" s="208"/>
      <c r="E39" s="127" t="s">
        <v>49</v>
      </c>
      <c r="F39" s="588"/>
      <c r="G39" s="574"/>
      <c r="H39" s="128">
        <f>+H35+H31+H27+H23</f>
        <v>0</v>
      </c>
      <c r="I39" s="128">
        <f>+I35+I31+I27+I23</f>
        <v>0</v>
      </c>
      <c r="J39" s="123"/>
      <c r="K39" s="167"/>
      <c r="L39" s="210">
        <f>+L23+L27+L31+L35</f>
        <v>0</v>
      </c>
      <c r="M39" s="210">
        <f>+M23+M27+M31+M35</f>
        <v>0</v>
      </c>
      <c r="N39" s="211">
        <f t="shared" si="4"/>
        <v>0</v>
      </c>
      <c r="O39" s="526"/>
      <c r="P39" s="41"/>
      <c r="Q39" s="41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5.75" customHeight="1">
      <c r="A40" s="17"/>
      <c r="B40" s="212"/>
      <c r="C40" s="222"/>
      <c r="D40" s="212"/>
      <c r="E40" s="223"/>
      <c r="F40" s="224"/>
      <c r="G40" s="225"/>
      <c r="H40" s="225"/>
      <c r="I40" s="225"/>
      <c r="J40" s="219"/>
      <c r="K40" s="53"/>
      <c r="L40" s="225"/>
      <c r="M40" s="225"/>
      <c r="N40" s="53"/>
      <c r="O40" s="523"/>
      <c r="P40" s="41"/>
      <c r="Q40" s="41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5.75" customHeight="1">
      <c r="A41" s="17"/>
      <c r="B41" s="54" t="s">
        <v>76</v>
      </c>
      <c r="C41" s="222"/>
      <c r="D41" s="212"/>
      <c r="E41" s="223"/>
      <c r="F41" s="224"/>
      <c r="G41" s="225"/>
      <c r="H41" s="225"/>
      <c r="I41" s="225"/>
      <c r="J41" s="219"/>
      <c r="K41" s="53"/>
      <c r="L41" s="225"/>
      <c r="M41" s="225"/>
      <c r="N41" s="53"/>
      <c r="O41" s="523"/>
      <c r="P41" s="41"/>
      <c r="Q41" s="41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5.75" customHeight="1">
      <c r="A42" s="17"/>
      <c r="B42" s="212"/>
      <c r="C42" s="222"/>
      <c r="D42" s="212"/>
      <c r="E42" s="223" t="s">
        <v>38</v>
      </c>
      <c r="F42" s="224"/>
      <c r="G42" s="225"/>
      <c r="H42" s="221"/>
      <c r="I42" s="221"/>
      <c r="J42" s="219"/>
      <c r="K42" s="220"/>
      <c r="L42" s="221"/>
      <c r="M42" s="221"/>
      <c r="N42" s="53"/>
      <c r="O42" s="523"/>
      <c r="P42" s="41"/>
      <c r="Q42" s="41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5.75" customHeight="1">
      <c r="A43" s="17"/>
      <c r="B43" s="121">
        <v>3</v>
      </c>
      <c r="C43" s="123" t="s">
        <v>36</v>
      </c>
      <c r="D43" s="125"/>
      <c r="E43" s="127"/>
      <c r="F43" s="125"/>
      <c r="G43" s="128"/>
      <c r="H43" s="128"/>
      <c r="I43" s="128"/>
      <c r="J43" s="123"/>
      <c r="K43" s="167"/>
      <c r="L43" s="128"/>
      <c r="M43" s="128"/>
      <c r="N43" s="125"/>
      <c r="O43" s="526"/>
      <c r="P43" s="41"/>
      <c r="Q43" s="41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5.75" customHeight="1" outlineLevel="1">
      <c r="A44" s="17"/>
      <c r="B44" s="226" t="s">
        <v>120</v>
      </c>
      <c r="C44" s="227" t="s">
        <v>39</v>
      </c>
      <c r="D44" s="228"/>
      <c r="E44" s="229"/>
      <c r="F44" s="230"/>
      <c r="G44" s="231"/>
      <c r="H44" s="232">
        <f>SUM(H45:H47)</f>
        <v>0</v>
      </c>
      <c r="I44" s="232">
        <f>SUM(I45:I47)</f>
        <v>0</v>
      </c>
      <c r="J44" s="233"/>
      <c r="K44" s="234"/>
      <c r="L44" s="235">
        <f>SUM(L45:L47)</f>
        <v>0</v>
      </c>
      <c r="M44" s="235">
        <f>SUM(M45:M47)</f>
        <v>0</v>
      </c>
      <c r="N44" s="236">
        <f t="shared" ref="N44:N60" si="5">IF(M44=0,0,(IF(I44=M44=0,1,(IF(I44=0,1,M44/I44)))))</f>
        <v>0</v>
      </c>
      <c r="O44" s="512"/>
      <c r="P44" s="41"/>
      <c r="Q44" s="41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5.75" customHeight="1" outlineLevel="1">
      <c r="A45" s="17"/>
      <c r="B45" s="169" t="s">
        <v>122</v>
      </c>
      <c r="C45" s="193" t="s">
        <v>87</v>
      </c>
      <c r="D45" s="485" t="s">
        <v>40</v>
      </c>
      <c r="E45" s="482"/>
      <c r="F45" s="483"/>
      <c r="G45" s="484"/>
      <c r="H45" s="180">
        <f>E45*G45</f>
        <v>0</v>
      </c>
      <c r="I45" s="180">
        <f>IF(D45="SI",H45,0)</f>
        <v>0</v>
      </c>
      <c r="J45" s="506"/>
      <c r="K45" s="518"/>
      <c r="L45" s="491">
        <v>0</v>
      </c>
      <c r="M45" s="196">
        <f>+L45-I45</f>
        <v>0</v>
      </c>
      <c r="N45" s="198">
        <f t="shared" si="5"/>
        <v>0</v>
      </c>
      <c r="O45" s="506"/>
      <c r="P45" s="41"/>
      <c r="Q45" s="41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5.75" customHeight="1" outlineLevel="1">
      <c r="A46" s="17"/>
      <c r="B46" s="169" t="s">
        <v>124</v>
      </c>
      <c r="C46" s="193" t="s">
        <v>91</v>
      </c>
      <c r="D46" s="485" t="s">
        <v>40</v>
      </c>
      <c r="E46" s="482"/>
      <c r="F46" s="483"/>
      <c r="G46" s="484"/>
      <c r="H46" s="180">
        <f>E46*G46</f>
        <v>0</v>
      </c>
      <c r="I46" s="180">
        <f>IF(D46="SI",H46,0)</f>
        <v>0</v>
      </c>
      <c r="J46" s="506"/>
      <c r="K46" s="507"/>
      <c r="L46" s="491">
        <v>0</v>
      </c>
      <c r="M46" s="196">
        <f>+L46-I46</f>
        <v>0</v>
      </c>
      <c r="N46" s="198">
        <f t="shared" si="5"/>
        <v>0</v>
      </c>
      <c r="O46" s="506"/>
      <c r="P46" s="41"/>
      <c r="Q46" s="41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5.75" customHeight="1" outlineLevel="1">
      <c r="A47" s="17"/>
      <c r="B47" s="169" t="s">
        <v>126</v>
      </c>
      <c r="C47" s="193" t="s">
        <v>94</v>
      </c>
      <c r="D47" s="485" t="s">
        <v>40</v>
      </c>
      <c r="E47" s="482"/>
      <c r="F47" s="483"/>
      <c r="G47" s="484"/>
      <c r="H47" s="180">
        <f>E47*G47</f>
        <v>0</v>
      </c>
      <c r="I47" s="180">
        <f>IF(D47="SI",H47,0)</f>
        <v>0</v>
      </c>
      <c r="J47" s="506"/>
      <c r="K47" s="507"/>
      <c r="L47" s="491">
        <v>0</v>
      </c>
      <c r="M47" s="196">
        <f>+L47-I47</f>
        <v>0</v>
      </c>
      <c r="N47" s="198">
        <f t="shared" si="5"/>
        <v>0</v>
      </c>
      <c r="O47" s="506"/>
      <c r="P47" s="41"/>
      <c r="Q47" s="41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5.75" customHeight="1" outlineLevel="1">
      <c r="A48" s="17"/>
      <c r="B48" s="226" t="s">
        <v>127</v>
      </c>
      <c r="C48" s="227" t="s">
        <v>42</v>
      </c>
      <c r="D48" s="486"/>
      <c r="E48" s="487"/>
      <c r="F48" s="488"/>
      <c r="G48" s="489"/>
      <c r="H48" s="232">
        <f>SUM(H49:H51)</f>
        <v>0</v>
      </c>
      <c r="I48" s="232">
        <f>SUM(I49:I51)</f>
        <v>0</v>
      </c>
      <c r="J48" s="233"/>
      <c r="K48" s="234"/>
      <c r="L48" s="235">
        <f>SUM(L49:L51)</f>
        <v>0</v>
      </c>
      <c r="M48" s="235">
        <f>SUM(M49:M51)</f>
        <v>0</v>
      </c>
      <c r="N48" s="236">
        <f t="shared" si="5"/>
        <v>0</v>
      </c>
      <c r="O48" s="512"/>
      <c r="P48" s="41"/>
      <c r="Q48" s="41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5.75" customHeight="1" outlineLevel="1">
      <c r="A49" s="17"/>
      <c r="B49" s="169" t="s">
        <v>129</v>
      </c>
      <c r="C49" s="193" t="s">
        <v>87</v>
      </c>
      <c r="D49" s="485" t="s">
        <v>40</v>
      </c>
      <c r="E49" s="482"/>
      <c r="F49" s="483"/>
      <c r="G49" s="484"/>
      <c r="H49" s="180">
        <f>E49*G49</f>
        <v>0</v>
      </c>
      <c r="I49" s="180">
        <f>IF(D49="SI",H49,0)</f>
        <v>0</v>
      </c>
      <c r="J49" s="506"/>
      <c r="K49" s="507"/>
      <c r="L49" s="491">
        <v>0</v>
      </c>
      <c r="M49" s="196">
        <f>+L49-I49</f>
        <v>0</v>
      </c>
      <c r="N49" s="198">
        <f t="shared" si="5"/>
        <v>0</v>
      </c>
      <c r="O49" s="506"/>
      <c r="P49" s="41"/>
      <c r="Q49" s="41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5.75" customHeight="1" outlineLevel="1">
      <c r="A50" s="17"/>
      <c r="B50" s="169" t="s">
        <v>131</v>
      </c>
      <c r="C50" s="193" t="s">
        <v>91</v>
      </c>
      <c r="D50" s="485" t="s">
        <v>40</v>
      </c>
      <c r="E50" s="482"/>
      <c r="F50" s="483"/>
      <c r="G50" s="484"/>
      <c r="H50" s="180">
        <f>E50*G50</f>
        <v>0</v>
      </c>
      <c r="I50" s="180">
        <f>IF(D50="SI",H50,0)</f>
        <v>0</v>
      </c>
      <c r="J50" s="506"/>
      <c r="K50" s="507"/>
      <c r="L50" s="491">
        <v>0</v>
      </c>
      <c r="M50" s="196">
        <f>+L50-I50</f>
        <v>0</v>
      </c>
      <c r="N50" s="198">
        <f t="shared" si="5"/>
        <v>0</v>
      </c>
      <c r="O50" s="506"/>
      <c r="P50" s="41"/>
      <c r="Q50" s="41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5.75" customHeight="1" outlineLevel="1">
      <c r="A51" s="17"/>
      <c r="B51" s="169" t="s">
        <v>132</v>
      </c>
      <c r="C51" s="193" t="s">
        <v>94</v>
      </c>
      <c r="D51" s="485" t="s">
        <v>40</v>
      </c>
      <c r="E51" s="482"/>
      <c r="F51" s="483"/>
      <c r="G51" s="484"/>
      <c r="H51" s="180">
        <f>E51*G51</f>
        <v>0</v>
      </c>
      <c r="I51" s="180">
        <f>IF(D51="SI",H51,0)</f>
        <v>0</v>
      </c>
      <c r="J51" s="506"/>
      <c r="K51" s="507"/>
      <c r="L51" s="491">
        <v>0</v>
      </c>
      <c r="M51" s="196">
        <f>+L51-I51</f>
        <v>0</v>
      </c>
      <c r="N51" s="198">
        <f t="shared" si="5"/>
        <v>0</v>
      </c>
      <c r="O51" s="506"/>
      <c r="P51" s="41"/>
      <c r="Q51" s="41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5.75" customHeight="1" outlineLevel="1">
      <c r="A52" s="17"/>
      <c r="B52" s="226" t="s">
        <v>135</v>
      </c>
      <c r="C52" s="227" t="s">
        <v>45</v>
      </c>
      <c r="D52" s="486"/>
      <c r="E52" s="487"/>
      <c r="F52" s="488"/>
      <c r="G52" s="489"/>
      <c r="H52" s="232">
        <f>SUM(H53:H55)</f>
        <v>0</v>
      </c>
      <c r="I52" s="232">
        <f>SUM(I53:I55)</f>
        <v>0</v>
      </c>
      <c r="J52" s="233"/>
      <c r="K52" s="234"/>
      <c r="L52" s="235">
        <f>SUM(L53:L55)</f>
        <v>0</v>
      </c>
      <c r="M52" s="235">
        <f>SUM(M53:M55)</f>
        <v>0</v>
      </c>
      <c r="N52" s="236">
        <f t="shared" si="5"/>
        <v>0</v>
      </c>
      <c r="O52" s="512"/>
      <c r="P52" s="41"/>
      <c r="Q52" s="41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5.75" customHeight="1" outlineLevel="1">
      <c r="A53" s="17"/>
      <c r="B53" s="169" t="s">
        <v>137</v>
      </c>
      <c r="C53" s="193" t="s">
        <v>87</v>
      </c>
      <c r="D53" s="485" t="s">
        <v>40</v>
      </c>
      <c r="E53" s="482"/>
      <c r="F53" s="483"/>
      <c r="G53" s="484"/>
      <c r="H53" s="180">
        <f>E53*G53</f>
        <v>0</v>
      </c>
      <c r="I53" s="180">
        <f>IF(D53="SI",H53,0)</f>
        <v>0</v>
      </c>
      <c r="J53" s="506"/>
      <c r="K53" s="507"/>
      <c r="L53" s="491">
        <v>0</v>
      </c>
      <c r="M53" s="196">
        <f>+L53-I53</f>
        <v>0</v>
      </c>
      <c r="N53" s="198">
        <f t="shared" si="5"/>
        <v>0</v>
      </c>
      <c r="O53" s="506"/>
      <c r="P53" s="41"/>
      <c r="Q53" s="41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5.75" customHeight="1" outlineLevel="1">
      <c r="A54" s="17"/>
      <c r="B54" s="169" t="s">
        <v>141</v>
      </c>
      <c r="C54" s="193" t="s">
        <v>91</v>
      </c>
      <c r="D54" s="485" t="s">
        <v>40</v>
      </c>
      <c r="E54" s="482"/>
      <c r="F54" s="483"/>
      <c r="G54" s="484"/>
      <c r="H54" s="180">
        <f>E54*G54</f>
        <v>0</v>
      </c>
      <c r="I54" s="180">
        <f>IF(D54="SI",H54,0)</f>
        <v>0</v>
      </c>
      <c r="J54" s="506"/>
      <c r="K54" s="507"/>
      <c r="L54" s="491">
        <v>0</v>
      </c>
      <c r="M54" s="196">
        <f>+L54-I54</f>
        <v>0</v>
      </c>
      <c r="N54" s="198">
        <f t="shared" si="5"/>
        <v>0</v>
      </c>
      <c r="O54" s="506"/>
      <c r="P54" s="41"/>
      <c r="Q54" s="41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5.75" customHeight="1" outlineLevel="1">
      <c r="A55" s="17"/>
      <c r="B55" s="169" t="s">
        <v>142</v>
      </c>
      <c r="C55" s="193" t="s">
        <v>94</v>
      </c>
      <c r="D55" s="485" t="s">
        <v>40</v>
      </c>
      <c r="E55" s="482"/>
      <c r="F55" s="483"/>
      <c r="G55" s="484"/>
      <c r="H55" s="180">
        <f>E55*G55</f>
        <v>0</v>
      </c>
      <c r="I55" s="180">
        <f>IF(D55="SI",H55,0)</f>
        <v>0</v>
      </c>
      <c r="J55" s="506"/>
      <c r="K55" s="507"/>
      <c r="L55" s="491">
        <v>0</v>
      </c>
      <c r="M55" s="196">
        <f>+L55-I55</f>
        <v>0</v>
      </c>
      <c r="N55" s="198">
        <f t="shared" si="5"/>
        <v>0</v>
      </c>
      <c r="O55" s="506"/>
      <c r="P55" s="41"/>
      <c r="Q55" s="41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5.75" customHeight="1" outlineLevel="1">
      <c r="A56" s="17"/>
      <c r="B56" s="226" t="s">
        <v>143</v>
      </c>
      <c r="C56" s="227" t="s">
        <v>46</v>
      </c>
      <c r="D56" s="486"/>
      <c r="E56" s="487"/>
      <c r="F56" s="488"/>
      <c r="G56" s="489"/>
      <c r="H56" s="232">
        <f>SUM(H57:H59)</f>
        <v>0</v>
      </c>
      <c r="I56" s="232">
        <f>SUM(I57:I59)</f>
        <v>0</v>
      </c>
      <c r="J56" s="233"/>
      <c r="K56" s="234"/>
      <c r="L56" s="235">
        <f>SUM(L57:L59)</f>
        <v>0</v>
      </c>
      <c r="M56" s="235">
        <f>SUM(M57:M59)</f>
        <v>0</v>
      </c>
      <c r="N56" s="236">
        <f t="shared" si="5"/>
        <v>0</v>
      </c>
      <c r="O56" s="512"/>
      <c r="P56" s="41"/>
      <c r="Q56" s="41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5.75" customHeight="1" outlineLevel="1">
      <c r="A57" s="17"/>
      <c r="B57" s="169" t="s">
        <v>144</v>
      </c>
      <c r="C57" s="193" t="s">
        <v>87</v>
      </c>
      <c r="D57" s="485" t="s">
        <v>40</v>
      </c>
      <c r="E57" s="482"/>
      <c r="F57" s="483"/>
      <c r="G57" s="484"/>
      <c r="H57" s="180">
        <f>E57*G57</f>
        <v>0</v>
      </c>
      <c r="I57" s="180">
        <f>IF(D57="SI",H57,0)</f>
        <v>0</v>
      </c>
      <c r="J57" s="506"/>
      <c r="K57" s="507"/>
      <c r="L57" s="491">
        <v>0</v>
      </c>
      <c r="M57" s="196">
        <f>+L57-I57</f>
        <v>0</v>
      </c>
      <c r="N57" s="198">
        <f t="shared" si="5"/>
        <v>0</v>
      </c>
      <c r="O57" s="506"/>
      <c r="P57" s="41"/>
      <c r="Q57" s="41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5.75" customHeight="1" outlineLevel="1">
      <c r="A58" s="17"/>
      <c r="B58" s="169" t="s">
        <v>146</v>
      </c>
      <c r="C58" s="193" t="s">
        <v>91</v>
      </c>
      <c r="D58" s="485" t="s">
        <v>40</v>
      </c>
      <c r="E58" s="482"/>
      <c r="F58" s="483"/>
      <c r="G58" s="484"/>
      <c r="H58" s="180">
        <f>E58*G58</f>
        <v>0</v>
      </c>
      <c r="I58" s="180">
        <f>IF(D58="SI",H58,0)</f>
        <v>0</v>
      </c>
      <c r="J58" s="506"/>
      <c r="K58" s="507"/>
      <c r="L58" s="491">
        <v>0</v>
      </c>
      <c r="M58" s="196">
        <f>+L58-I58</f>
        <v>0</v>
      </c>
      <c r="N58" s="198">
        <f t="shared" si="5"/>
        <v>0</v>
      </c>
      <c r="O58" s="506"/>
      <c r="P58" s="41"/>
      <c r="Q58" s="41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5.75" customHeight="1" outlineLevel="1">
      <c r="A59" s="17"/>
      <c r="B59" s="169" t="s">
        <v>148</v>
      </c>
      <c r="C59" s="193" t="s">
        <v>94</v>
      </c>
      <c r="D59" s="485" t="s">
        <v>40</v>
      </c>
      <c r="E59" s="482"/>
      <c r="F59" s="483"/>
      <c r="G59" s="484"/>
      <c r="H59" s="180">
        <f>E59*G59</f>
        <v>0</v>
      </c>
      <c r="I59" s="180">
        <f>IF(D59="SI",H59,0)</f>
        <v>0</v>
      </c>
      <c r="J59" s="506"/>
      <c r="K59" s="507"/>
      <c r="L59" s="491">
        <v>0</v>
      </c>
      <c r="M59" s="196">
        <f>+L59-I59</f>
        <v>0</v>
      </c>
      <c r="N59" s="198">
        <f t="shared" si="5"/>
        <v>0</v>
      </c>
      <c r="O59" s="506"/>
      <c r="P59" s="41"/>
      <c r="Q59" s="41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5.75" customHeight="1">
      <c r="A60" s="17"/>
      <c r="B60" s="206"/>
      <c r="C60" s="207"/>
      <c r="D60" s="208"/>
      <c r="E60" s="127" t="s">
        <v>49</v>
      </c>
      <c r="F60" s="588" t="s">
        <v>150</v>
      </c>
      <c r="G60" s="574"/>
      <c r="H60" s="128">
        <f>+H56+H52+H48+H44</f>
        <v>0</v>
      </c>
      <c r="I60" s="128">
        <f>+I56+I52+I48+I44</f>
        <v>0</v>
      </c>
      <c r="J60" s="123"/>
      <c r="K60" s="167"/>
      <c r="L60" s="210">
        <f>+L56+L52+L48+L44</f>
        <v>0</v>
      </c>
      <c r="M60" s="210">
        <f>+M56+M52+M48+M44</f>
        <v>0</v>
      </c>
      <c r="N60" s="211">
        <f t="shared" si="5"/>
        <v>0</v>
      </c>
      <c r="O60" s="526"/>
      <c r="P60" s="41"/>
      <c r="Q60" s="41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5.75" customHeight="1">
      <c r="A61" s="17"/>
      <c r="B61" s="212"/>
      <c r="C61" s="17"/>
      <c r="D61" s="212"/>
      <c r="E61" s="223"/>
      <c r="F61" s="224"/>
      <c r="G61" s="225"/>
      <c r="H61" s="221"/>
      <c r="I61" s="221"/>
      <c r="J61" s="219"/>
      <c r="K61" s="220"/>
      <c r="L61" s="221"/>
      <c r="M61" s="221"/>
      <c r="N61" s="53"/>
      <c r="O61" s="523"/>
      <c r="P61" s="41"/>
      <c r="Q61" s="41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5.75" customHeight="1">
      <c r="A62" s="17"/>
      <c r="B62" s="212"/>
      <c r="C62" s="17"/>
      <c r="D62" s="212"/>
      <c r="E62" s="223"/>
      <c r="F62" s="224"/>
      <c r="G62" s="225"/>
      <c r="H62" s="221"/>
      <c r="I62" s="221"/>
      <c r="J62" s="219"/>
      <c r="K62" s="220"/>
      <c r="L62" s="221"/>
      <c r="M62" s="221"/>
      <c r="N62" s="53"/>
      <c r="O62" s="523"/>
      <c r="P62" s="41"/>
      <c r="Q62" s="41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5.75" customHeight="1">
      <c r="A63" s="17"/>
      <c r="B63" s="121">
        <v>4</v>
      </c>
      <c r="C63" s="123" t="s">
        <v>51</v>
      </c>
      <c r="D63" s="125"/>
      <c r="E63" s="127"/>
      <c r="F63" s="125"/>
      <c r="G63" s="128"/>
      <c r="H63" s="128"/>
      <c r="I63" s="128"/>
      <c r="J63" s="123"/>
      <c r="K63" s="167"/>
      <c r="L63" s="128"/>
      <c r="M63" s="128"/>
      <c r="N63" s="125" t="s">
        <v>38</v>
      </c>
      <c r="O63" s="526"/>
      <c r="P63" s="41"/>
      <c r="Q63" s="41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5.75" customHeight="1" outlineLevel="1">
      <c r="A64" s="17"/>
      <c r="B64" s="226" t="s">
        <v>155</v>
      </c>
      <c r="C64" s="227" t="s">
        <v>156</v>
      </c>
      <c r="D64" s="228"/>
      <c r="E64" s="229"/>
      <c r="F64" s="230"/>
      <c r="G64" s="231"/>
      <c r="H64" s="232">
        <f>SUM(H65:H68)</f>
        <v>0</v>
      </c>
      <c r="I64" s="232">
        <f>SUM(I65:I68)</f>
        <v>0</v>
      </c>
      <c r="J64" s="233"/>
      <c r="K64" s="234"/>
      <c r="L64" s="235">
        <f>SUM(L65:L68)</f>
        <v>0</v>
      </c>
      <c r="M64" s="235">
        <f>SUM(M65:M68)</f>
        <v>0</v>
      </c>
      <c r="N64" s="236">
        <f t="shared" ref="N64:N92" si="6">IF(M64=0,0,(IF(I64=M64=0,1,(IF(I64=0,1,M64/I64)))))</f>
        <v>0</v>
      </c>
      <c r="O64" s="512"/>
      <c r="P64" s="41"/>
      <c r="Q64" s="41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5.75" customHeight="1" outlineLevel="1">
      <c r="A65" s="17"/>
      <c r="B65" s="169" t="s">
        <v>160</v>
      </c>
      <c r="C65" s="193" t="s">
        <v>91</v>
      </c>
      <c r="D65" s="485" t="s">
        <v>40</v>
      </c>
      <c r="E65" s="482"/>
      <c r="F65" s="483"/>
      <c r="G65" s="484"/>
      <c r="H65" s="180">
        <f>E65*G65</f>
        <v>0</v>
      </c>
      <c r="I65" s="180">
        <f>IF(D65="SI",H65,0)</f>
        <v>0</v>
      </c>
      <c r="J65" s="506"/>
      <c r="K65" s="507"/>
      <c r="L65" s="491">
        <v>0</v>
      </c>
      <c r="M65" s="196">
        <f>+L65-I65</f>
        <v>0</v>
      </c>
      <c r="N65" s="198">
        <f t="shared" si="6"/>
        <v>0</v>
      </c>
      <c r="O65" s="506"/>
      <c r="P65" s="41"/>
      <c r="Q65" s="41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5.75" customHeight="1" outlineLevel="1">
      <c r="A66" s="17"/>
      <c r="B66" s="169" t="s">
        <v>165</v>
      </c>
      <c r="C66" s="193" t="s">
        <v>94</v>
      </c>
      <c r="D66" s="485" t="s">
        <v>40</v>
      </c>
      <c r="E66" s="482"/>
      <c r="F66" s="483"/>
      <c r="G66" s="484"/>
      <c r="H66" s="180">
        <f>E66*G66</f>
        <v>0</v>
      </c>
      <c r="I66" s="180">
        <f>IF(D66="SI",H66,0)</f>
        <v>0</v>
      </c>
      <c r="J66" s="506"/>
      <c r="K66" s="507"/>
      <c r="L66" s="491">
        <v>0</v>
      </c>
      <c r="M66" s="196">
        <f>+L66-I66</f>
        <v>0</v>
      </c>
      <c r="N66" s="198">
        <f t="shared" si="6"/>
        <v>0</v>
      </c>
      <c r="O66" s="506"/>
      <c r="P66" s="41"/>
      <c r="Q66" s="41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5.75" customHeight="1" outlineLevel="1">
      <c r="A67" s="17"/>
      <c r="B67" s="169" t="s">
        <v>167</v>
      </c>
      <c r="C67" s="193" t="s">
        <v>168</v>
      </c>
      <c r="D67" s="485" t="s">
        <v>40</v>
      </c>
      <c r="E67" s="482"/>
      <c r="F67" s="483"/>
      <c r="G67" s="484"/>
      <c r="H67" s="180">
        <f>E67*G67</f>
        <v>0</v>
      </c>
      <c r="I67" s="180">
        <f>IF(D67="SI",H67,0)</f>
        <v>0</v>
      </c>
      <c r="J67" s="506"/>
      <c r="K67" s="507"/>
      <c r="L67" s="491">
        <v>0</v>
      </c>
      <c r="M67" s="196">
        <f>+L67-I67</f>
        <v>0</v>
      </c>
      <c r="N67" s="198">
        <f t="shared" si="6"/>
        <v>0</v>
      </c>
      <c r="O67" s="506"/>
      <c r="P67" s="41"/>
      <c r="Q67" s="41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5.75" customHeight="1" outlineLevel="1">
      <c r="A68" s="17"/>
      <c r="B68" s="169" t="s">
        <v>169</v>
      </c>
      <c r="C68" s="193" t="s">
        <v>170</v>
      </c>
      <c r="D68" s="485" t="s">
        <v>40</v>
      </c>
      <c r="E68" s="482"/>
      <c r="F68" s="483"/>
      <c r="G68" s="484"/>
      <c r="H68" s="180">
        <f>E68*G68</f>
        <v>0</v>
      </c>
      <c r="I68" s="180">
        <f>IF(D68="SI",H68,0)</f>
        <v>0</v>
      </c>
      <c r="J68" s="506"/>
      <c r="K68" s="507"/>
      <c r="L68" s="491">
        <v>0</v>
      </c>
      <c r="M68" s="196">
        <f>+L68-I68</f>
        <v>0</v>
      </c>
      <c r="N68" s="198">
        <f t="shared" si="6"/>
        <v>0</v>
      </c>
      <c r="O68" s="506"/>
      <c r="P68" s="41"/>
      <c r="Q68" s="41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5.75" customHeight="1" outlineLevel="1">
      <c r="A69" s="17"/>
      <c r="B69" s="226" t="s">
        <v>172</v>
      </c>
      <c r="C69" s="227" t="s">
        <v>173</v>
      </c>
      <c r="D69" s="486"/>
      <c r="E69" s="487"/>
      <c r="F69" s="488"/>
      <c r="G69" s="489"/>
      <c r="H69" s="232">
        <f>SUM(H70:H73)</f>
        <v>0</v>
      </c>
      <c r="I69" s="232">
        <f>SUM(I70:I73)</f>
        <v>0</v>
      </c>
      <c r="J69" s="233"/>
      <c r="K69" s="234"/>
      <c r="L69" s="235">
        <f>SUM(L70:L73)</f>
        <v>0</v>
      </c>
      <c r="M69" s="235">
        <f>SUM(M70:M73)</f>
        <v>0</v>
      </c>
      <c r="N69" s="236">
        <f t="shared" si="6"/>
        <v>0</v>
      </c>
      <c r="O69" s="512"/>
      <c r="P69" s="41"/>
      <c r="Q69" s="41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5.75" customHeight="1" outlineLevel="1">
      <c r="A70" s="17"/>
      <c r="B70" s="169" t="s">
        <v>175</v>
      </c>
      <c r="C70" s="193" t="s">
        <v>91</v>
      </c>
      <c r="D70" s="485" t="s">
        <v>40</v>
      </c>
      <c r="E70" s="482"/>
      <c r="F70" s="483"/>
      <c r="G70" s="484"/>
      <c r="H70" s="180">
        <f>E70*G70</f>
        <v>0</v>
      </c>
      <c r="I70" s="180">
        <f>IF(D70="SI",H70,0)</f>
        <v>0</v>
      </c>
      <c r="J70" s="506"/>
      <c r="K70" s="507"/>
      <c r="L70" s="491">
        <v>0</v>
      </c>
      <c r="M70" s="196">
        <f>+L70-I70</f>
        <v>0</v>
      </c>
      <c r="N70" s="198">
        <f t="shared" si="6"/>
        <v>0</v>
      </c>
      <c r="O70" s="506"/>
      <c r="P70" s="41"/>
      <c r="Q70" s="41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5.75" customHeight="1" outlineLevel="1">
      <c r="A71" s="17"/>
      <c r="B71" s="169" t="s">
        <v>179</v>
      </c>
      <c r="C71" s="193" t="s">
        <v>94</v>
      </c>
      <c r="D71" s="485" t="s">
        <v>40</v>
      </c>
      <c r="E71" s="482"/>
      <c r="F71" s="483"/>
      <c r="G71" s="484"/>
      <c r="H71" s="180">
        <f>E71*G71</f>
        <v>0</v>
      </c>
      <c r="I71" s="180">
        <f>IF(D71="SI",H71,0)</f>
        <v>0</v>
      </c>
      <c r="J71" s="506"/>
      <c r="K71" s="507"/>
      <c r="L71" s="491">
        <v>0</v>
      </c>
      <c r="M71" s="196">
        <f>+L71-I71</f>
        <v>0</v>
      </c>
      <c r="N71" s="198">
        <f t="shared" si="6"/>
        <v>0</v>
      </c>
      <c r="O71" s="506"/>
      <c r="P71" s="41"/>
      <c r="Q71" s="41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5.75" customHeight="1" outlineLevel="1">
      <c r="A72" s="17"/>
      <c r="B72" s="169" t="s">
        <v>180</v>
      </c>
      <c r="C72" s="193" t="s">
        <v>168</v>
      </c>
      <c r="D72" s="485" t="s">
        <v>40</v>
      </c>
      <c r="E72" s="482"/>
      <c r="F72" s="483"/>
      <c r="G72" s="484"/>
      <c r="H72" s="180">
        <f>E72*G72</f>
        <v>0</v>
      </c>
      <c r="I72" s="180">
        <f>IF(D72="SI",H72,0)</f>
        <v>0</v>
      </c>
      <c r="J72" s="506"/>
      <c r="K72" s="507"/>
      <c r="L72" s="491">
        <v>0</v>
      </c>
      <c r="M72" s="196">
        <f>+L72-I72</f>
        <v>0</v>
      </c>
      <c r="N72" s="198">
        <f t="shared" si="6"/>
        <v>0</v>
      </c>
      <c r="O72" s="506"/>
      <c r="P72" s="41"/>
      <c r="Q72" s="41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5.75" customHeight="1" outlineLevel="1">
      <c r="A73" s="17"/>
      <c r="B73" s="169" t="s">
        <v>182</v>
      </c>
      <c r="C73" s="193" t="s">
        <v>170</v>
      </c>
      <c r="D73" s="485" t="s">
        <v>40</v>
      </c>
      <c r="E73" s="482"/>
      <c r="F73" s="483"/>
      <c r="G73" s="484"/>
      <c r="H73" s="180">
        <f>E73*G73</f>
        <v>0</v>
      </c>
      <c r="I73" s="180">
        <f>IF(D73="SI",H73,0)</f>
        <v>0</v>
      </c>
      <c r="J73" s="506"/>
      <c r="K73" s="507"/>
      <c r="L73" s="491">
        <v>0</v>
      </c>
      <c r="M73" s="196">
        <f>+L73-I73</f>
        <v>0</v>
      </c>
      <c r="N73" s="198">
        <f t="shared" si="6"/>
        <v>0</v>
      </c>
      <c r="O73" s="506"/>
      <c r="P73" s="41"/>
      <c r="Q73" s="41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5.75" customHeight="1" outlineLevel="1">
      <c r="A74" s="17"/>
      <c r="B74" s="226" t="s">
        <v>184</v>
      </c>
      <c r="C74" s="227" t="s">
        <v>185</v>
      </c>
      <c r="D74" s="486"/>
      <c r="E74" s="487"/>
      <c r="F74" s="488"/>
      <c r="G74" s="489"/>
      <c r="H74" s="232">
        <f>SUM(H75:H78)</f>
        <v>0</v>
      </c>
      <c r="I74" s="232">
        <f>SUM(I75:I78)</f>
        <v>0</v>
      </c>
      <c r="J74" s="233"/>
      <c r="K74" s="234"/>
      <c r="L74" s="235">
        <f>SUM(L75:L78)</f>
        <v>0</v>
      </c>
      <c r="M74" s="235">
        <f>SUM(M75:M78)</f>
        <v>0</v>
      </c>
      <c r="N74" s="236">
        <f t="shared" si="6"/>
        <v>0</v>
      </c>
      <c r="O74" s="512"/>
      <c r="P74" s="41"/>
      <c r="Q74" s="41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5.75" customHeight="1" outlineLevel="1">
      <c r="A75" s="17"/>
      <c r="B75" s="169" t="s">
        <v>189</v>
      </c>
      <c r="C75" s="193" t="s">
        <v>91</v>
      </c>
      <c r="D75" s="485" t="s">
        <v>40</v>
      </c>
      <c r="E75" s="482"/>
      <c r="F75" s="483"/>
      <c r="G75" s="484"/>
      <c r="H75" s="180">
        <f>E75*G75</f>
        <v>0</v>
      </c>
      <c r="I75" s="180">
        <f>IF(D75="SI",H75,0)</f>
        <v>0</v>
      </c>
      <c r="J75" s="506"/>
      <c r="K75" s="507"/>
      <c r="L75" s="491">
        <v>0</v>
      </c>
      <c r="M75" s="196">
        <f>+L75-I75</f>
        <v>0</v>
      </c>
      <c r="N75" s="198">
        <f t="shared" si="6"/>
        <v>0</v>
      </c>
      <c r="O75" s="506"/>
      <c r="P75" s="41"/>
      <c r="Q75" s="41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spans="1:32" ht="15.75" customHeight="1" outlineLevel="1">
      <c r="A76" s="17"/>
      <c r="B76" s="169" t="s">
        <v>193</v>
      </c>
      <c r="C76" s="193" t="s">
        <v>94</v>
      </c>
      <c r="D76" s="485" t="s">
        <v>40</v>
      </c>
      <c r="E76" s="482"/>
      <c r="F76" s="483"/>
      <c r="G76" s="484"/>
      <c r="H76" s="180">
        <f>E76*G76</f>
        <v>0</v>
      </c>
      <c r="I76" s="180">
        <f>IF(D76="SI",H76,0)</f>
        <v>0</v>
      </c>
      <c r="J76" s="506"/>
      <c r="K76" s="507"/>
      <c r="L76" s="491">
        <v>0</v>
      </c>
      <c r="M76" s="196">
        <f>+L76-I76</f>
        <v>0</v>
      </c>
      <c r="N76" s="198">
        <f t="shared" si="6"/>
        <v>0</v>
      </c>
      <c r="O76" s="506"/>
      <c r="P76" s="41"/>
      <c r="Q76" s="41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</row>
    <row r="77" spans="1:32" ht="15.75" customHeight="1" outlineLevel="1">
      <c r="A77" s="17"/>
      <c r="B77" s="169" t="s">
        <v>194</v>
      </c>
      <c r="C77" s="193" t="s">
        <v>168</v>
      </c>
      <c r="D77" s="485" t="s">
        <v>40</v>
      </c>
      <c r="E77" s="482"/>
      <c r="F77" s="483"/>
      <c r="G77" s="484"/>
      <c r="H77" s="180">
        <f>E77*G77</f>
        <v>0</v>
      </c>
      <c r="I77" s="180">
        <f>IF(D77="SI",H77,0)</f>
        <v>0</v>
      </c>
      <c r="J77" s="506"/>
      <c r="K77" s="507"/>
      <c r="L77" s="491">
        <v>0</v>
      </c>
      <c r="M77" s="196">
        <f>+L77-I77</f>
        <v>0</v>
      </c>
      <c r="N77" s="198">
        <f t="shared" si="6"/>
        <v>0</v>
      </c>
      <c r="O77" s="506"/>
      <c r="P77" s="41"/>
      <c r="Q77" s="41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spans="1:32" ht="15.75" customHeight="1" outlineLevel="1">
      <c r="A78" s="17"/>
      <c r="B78" s="169" t="s">
        <v>196</v>
      </c>
      <c r="C78" s="193" t="s">
        <v>170</v>
      </c>
      <c r="D78" s="485" t="s">
        <v>40</v>
      </c>
      <c r="E78" s="482"/>
      <c r="F78" s="483"/>
      <c r="G78" s="484"/>
      <c r="H78" s="180">
        <f>E78*G78</f>
        <v>0</v>
      </c>
      <c r="I78" s="180">
        <f>IF(D78="SI",H78,0)</f>
        <v>0</v>
      </c>
      <c r="J78" s="506"/>
      <c r="K78" s="507"/>
      <c r="L78" s="491">
        <v>0</v>
      </c>
      <c r="M78" s="196">
        <f>+L78-I78</f>
        <v>0</v>
      </c>
      <c r="N78" s="198">
        <f t="shared" si="6"/>
        <v>0</v>
      </c>
      <c r="O78" s="506"/>
      <c r="P78" s="41"/>
      <c r="Q78" s="41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spans="1:32" ht="15.75" customHeight="1" outlineLevel="1">
      <c r="A79" s="17"/>
      <c r="B79" s="226" t="s">
        <v>197</v>
      </c>
      <c r="C79" s="227" t="s">
        <v>198</v>
      </c>
      <c r="D79" s="486"/>
      <c r="E79" s="487"/>
      <c r="F79" s="488"/>
      <c r="G79" s="490"/>
      <c r="H79" s="232">
        <f>+SUM(H80:H84)</f>
        <v>0</v>
      </c>
      <c r="I79" s="232">
        <f>+SUM(I80:I84)</f>
        <v>0</v>
      </c>
      <c r="J79" s="233"/>
      <c r="K79" s="234"/>
      <c r="L79" s="235">
        <f>+SUM(L80:L84)</f>
        <v>0</v>
      </c>
      <c r="M79" s="235">
        <f>+SUM(M80:M84)</f>
        <v>0</v>
      </c>
      <c r="N79" s="236">
        <f t="shared" si="6"/>
        <v>0</v>
      </c>
      <c r="O79" s="512"/>
      <c r="P79" s="41"/>
      <c r="Q79" s="41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spans="1:32" ht="15.75" customHeight="1" outlineLevel="1">
      <c r="A80" s="17"/>
      <c r="B80" s="169" t="s">
        <v>210</v>
      </c>
      <c r="C80" s="193" t="s">
        <v>212</v>
      </c>
      <c r="D80" s="485" t="s">
        <v>40</v>
      </c>
      <c r="E80" s="482"/>
      <c r="F80" s="483"/>
      <c r="G80" s="491"/>
      <c r="H80" s="180">
        <f>E80*G80</f>
        <v>0</v>
      </c>
      <c r="I80" s="180">
        <f t="shared" ref="I80:I91" si="7">IF(D80="SI",H80,0)</f>
        <v>0</v>
      </c>
      <c r="J80" s="506"/>
      <c r="K80" s="507"/>
      <c r="L80" s="491">
        <v>0</v>
      </c>
      <c r="M80" s="196">
        <f t="shared" ref="M80:M89" si="8">+L80-I80</f>
        <v>0</v>
      </c>
      <c r="N80" s="198">
        <f t="shared" si="6"/>
        <v>0</v>
      </c>
      <c r="O80" s="506"/>
      <c r="P80" s="41"/>
      <c r="Q80" s="41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spans="1:32" ht="15.75" customHeight="1" outlineLevel="1">
      <c r="A81" s="17"/>
      <c r="B81" s="169" t="s">
        <v>215</v>
      </c>
      <c r="C81" s="193" t="s">
        <v>216</v>
      </c>
      <c r="D81" s="485" t="s">
        <v>40</v>
      </c>
      <c r="E81" s="482"/>
      <c r="F81" s="483"/>
      <c r="G81" s="491"/>
      <c r="H81" s="180">
        <f>E81*G81</f>
        <v>0</v>
      </c>
      <c r="I81" s="180">
        <f t="shared" si="7"/>
        <v>0</v>
      </c>
      <c r="J81" s="506"/>
      <c r="K81" s="507"/>
      <c r="L81" s="491">
        <v>0</v>
      </c>
      <c r="M81" s="196">
        <f t="shared" si="8"/>
        <v>0</v>
      </c>
      <c r="N81" s="198">
        <f t="shared" si="6"/>
        <v>0</v>
      </c>
      <c r="O81" s="506"/>
      <c r="P81" s="41"/>
      <c r="Q81" s="41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spans="1:32" ht="15.75" customHeight="1" outlineLevel="1">
      <c r="A82" s="17"/>
      <c r="B82" s="169" t="s">
        <v>220</v>
      </c>
      <c r="C82" s="193" t="s">
        <v>221</v>
      </c>
      <c r="D82" s="485" t="s">
        <v>40</v>
      </c>
      <c r="E82" s="482"/>
      <c r="F82" s="483"/>
      <c r="G82" s="491"/>
      <c r="H82" s="180">
        <f>E82*G82</f>
        <v>0</v>
      </c>
      <c r="I82" s="180">
        <f t="shared" si="7"/>
        <v>0</v>
      </c>
      <c r="J82" s="506"/>
      <c r="K82" s="507"/>
      <c r="L82" s="491">
        <v>0</v>
      </c>
      <c r="M82" s="196">
        <f t="shared" si="8"/>
        <v>0</v>
      </c>
      <c r="N82" s="198">
        <f t="shared" si="6"/>
        <v>0</v>
      </c>
      <c r="O82" s="506"/>
      <c r="P82" s="41"/>
      <c r="Q82" s="41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spans="1:32" ht="15.75" customHeight="1" outlineLevel="1">
      <c r="A83" s="17"/>
      <c r="B83" s="169" t="s">
        <v>226</v>
      </c>
      <c r="C83" s="193" t="s">
        <v>227</v>
      </c>
      <c r="D83" s="485" t="s">
        <v>40</v>
      </c>
      <c r="E83" s="482"/>
      <c r="F83" s="483"/>
      <c r="G83" s="491"/>
      <c r="H83" s="180">
        <f>E83*G83</f>
        <v>0</v>
      </c>
      <c r="I83" s="180">
        <f t="shared" si="7"/>
        <v>0</v>
      </c>
      <c r="J83" s="506"/>
      <c r="K83" s="507"/>
      <c r="L83" s="491">
        <v>0</v>
      </c>
      <c r="M83" s="196">
        <f t="shared" si="8"/>
        <v>0</v>
      </c>
      <c r="N83" s="198">
        <f t="shared" si="6"/>
        <v>0</v>
      </c>
      <c r="O83" s="506"/>
      <c r="P83" s="41"/>
      <c r="Q83" s="41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spans="1:32" ht="15.75" customHeight="1" outlineLevel="1">
      <c r="A84" s="17"/>
      <c r="B84" s="169" t="s">
        <v>229</v>
      </c>
      <c r="C84" s="193" t="s">
        <v>230</v>
      </c>
      <c r="D84" s="485" t="s">
        <v>40</v>
      </c>
      <c r="E84" s="482"/>
      <c r="F84" s="483"/>
      <c r="G84" s="491"/>
      <c r="H84" s="180">
        <f>E84*G84</f>
        <v>0</v>
      </c>
      <c r="I84" s="180">
        <f t="shared" si="7"/>
        <v>0</v>
      </c>
      <c r="J84" s="506"/>
      <c r="K84" s="507"/>
      <c r="L84" s="516">
        <v>0</v>
      </c>
      <c r="M84" s="264">
        <f t="shared" si="8"/>
        <v>0</v>
      </c>
      <c r="N84" s="265">
        <f t="shared" si="6"/>
        <v>0</v>
      </c>
      <c r="O84" s="506"/>
      <c r="P84" s="41"/>
      <c r="Q84" s="41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spans="1:32" ht="15.75" customHeight="1" outlineLevel="1">
      <c r="A85" s="17"/>
      <c r="B85" s="266">
        <v>4.5</v>
      </c>
      <c r="C85" s="227" t="s">
        <v>234</v>
      </c>
      <c r="D85" s="485" t="s">
        <v>40</v>
      </c>
      <c r="E85" s="482"/>
      <c r="F85" s="483"/>
      <c r="G85" s="491"/>
      <c r="H85" s="232">
        <f t="shared" ref="H85:H91" si="9">+G85*E85</f>
        <v>0</v>
      </c>
      <c r="I85" s="232">
        <f t="shared" si="7"/>
        <v>0</v>
      </c>
      <c r="J85" s="506"/>
      <c r="K85" s="513"/>
      <c r="L85" s="517">
        <v>0</v>
      </c>
      <c r="M85" s="267">
        <f t="shared" si="8"/>
        <v>0</v>
      </c>
      <c r="N85" s="198">
        <f t="shared" si="6"/>
        <v>0</v>
      </c>
      <c r="O85" s="506"/>
      <c r="P85" s="41"/>
      <c r="Q85" s="41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spans="1:32" ht="15.75" customHeight="1" outlineLevel="1">
      <c r="A86" s="17"/>
      <c r="B86" s="266">
        <v>4.5999999999999996</v>
      </c>
      <c r="C86" s="227" t="s">
        <v>236</v>
      </c>
      <c r="D86" s="485" t="s">
        <v>40</v>
      </c>
      <c r="E86" s="482"/>
      <c r="F86" s="483"/>
      <c r="G86" s="491"/>
      <c r="H86" s="232">
        <f t="shared" si="9"/>
        <v>0</v>
      </c>
      <c r="I86" s="232">
        <f t="shared" si="7"/>
        <v>0</v>
      </c>
      <c r="J86" s="506"/>
      <c r="K86" s="513"/>
      <c r="L86" s="491">
        <v>0</v>
      </c>
      <c r="M86" s="196">
        <f t="shared" si="8"/>
        <v>0</v>
      </c>
      <c r="N86" s="198">
        <f t="shared" si="6"/>
        <v>0</v>
      </c>
      <c r="O86" s="506"/>
      <c r="P86" s="41"/>
      <c r="Q86" s="41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spans="1:32" ht="15.75" customHeight="1" outlineLevel="1">
      <c r="A87" s="17"/>
      <c r="B87" s="266">
        <v>4.7</v>
      </c>
      <c r="C87" s="227" t="s">
        <v>237</v>
      </c>
      <c r="D87" s="485" t="s">
        <v>40</v>
      </c>
      <c r="E87" s="482"/>
      <c r="F87" s="483"/>
      <c r="G87" s="491"/>
      <c r="H87" s="232">
        <f t="shared" si="9"/>
        <v>0</v>
      </c>
      <c r="I87" s="232">
        <f t="shared" si="7"/>
        <v>0</v>
      </c>
      <c r="J87" s="506"/>
      <c r="K87" s="513"/>
      <c r="L87" s="491">
        <v>0</v>
      </c>
      <c r="M87" s="196">
        <f t="shared" si="8"/>
        <v>0</v>
      </c>
      <c r="N87" s="198">
        <f t="shared" si="6"/>
        <v>0</v>
      </c>
      <c r="O87" s="506"/>
      <c r="P87" s="41"/>
      <c r="Q87" s="41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spans="1:32" ht="15.75" customHeight="1" outlineLevel="1">
      <c r="A88" s="17"/>
      <c r="B88" s="266">
        <v>4.8</v>
      </c>
      <c r="C88" s="227" t="s">
        <v>240</v>
      </c>
      <c r="D88" s="485" t="s">
        <v>40</v>
      </c>
      <c r="E88" s="482"/>
      <c r="F88" s="483"/>
      <c r="G88" s="491"/>
      <c r="H88" s="232">
        <f t="shared" si="9"/>
        <v>0</v>
      </c>
      <c r="I88" s="232">
        <f t="shared" si="7"/>
        <v>0</v>
      </c>
      <c r="J88" s="506"/>
      <c r="K88" s="513"/>
      <c r="L88" s="491">
        <v>0</v>
      </c>
      <c r="M88" s="196">
        <f t="shared" si="8"/>
        <v>0</v>
      </c>
      <c r="N88" s="198">
        <f t="shared" si="6"/>
        <v>0</v>
      </c>
      <c r="O88" s="506"/>
      <c r="P88" s="41"/>
      <c r="Q88" s="41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spans="1:32" ht="15.75" customHeight="1" outlineLevel="1">
      <c r="A89" s="17"/>
      <c r="B89" s="266">
        <v>4.9000000000000004</v>
      </c>
      <c r="C89" s="227" t="s">
        <v>241</v>
      </c>
      <c r="D89" s="485" t="s">
        <v>40</v>
      </c>
      <c r="E89" s="482"/>
      <c r="F89" s="483"/>
      <c r="G89" s="491"/>
      <c r="H89" s="232">
        <f t="shared" si="9"/>
        <v>0</v>
      </c>
      <c r="I89" s="232">
        <f t="shared" si="7"/>
        <v>0</v>
      </c>
      <c r="J89" s="506"/>
      <c r="K89" s="513"/>
      <c r="L89" s="491">
        <v>0</v>
      </c>
      <c r="M89" s="196">
        <f t="shared" si="8"/>
        <v>0</v>
      </c>
      <c r="N89" s="198">
        <f t="shared" si="6"/>
        <v>0</v>
      </c>
      <c r="O89" s="506"/>
      <c r="P89" s="41"/>
      <c r="Q89" s="41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spans="1:32" ht="15.75" customHeight="1" outlineLevel="1">
      <c r="A90" s="17"/>
      <c r="B90" s="283">
        <v>4.0999999999999996</v>
      </c>
      <c r="C90" s="227" t="s">
        <v>244</v>
      </c>
      <c r="D90" s="485" t="s">
        <v>40</v>
      </c>
      <c r="E90" s="482"/>
      <c r="F90" s="483"/>
      <c r="G90" s="491"/>
      <c r="H90" s="232">
        <f t="shared" si="9"/>
        <v>0</v>
      </c>
      <c r="I90" s="232">
        <f t="shared" si="7"/>
        <v>0</v>
      </c>
      <c r="J90" s="506"/>
      <c r="K90" s="513"/>
      <c r="L90" s="491">
        <v>0</v>
      </c>
      <c r="M90" s="196">
        <v>0</v>
      </c>
      <c r="N90" s="198">
        <f t="shared" si="6"/>
        <v>0</v>
      </c>
      <c r="O90" s="506"/>
      <c r="P90" s="41"/>
      <c r="Q90" s="41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spans="1:32" ht="15.75" customHeight="1" outlineLevel="1">
      <c r="A91" s="17"/>
      <c r="B91" s="283">
        <v>4.1100000000000003</v>
      </c>
      <c r="C91" s="227" t="s">
        <v>75</v>
      </c>
      <c r="D91" s="485" t="s">
        <v>40</v>
      </c>
      <c r="E91" s="482"/>
      <c r="F91" s="483"/>
      <c r="G91" s="491"/>
      <c r="H91" s="232">
        <f t="shared" si="9"/>
        <v>0</v>
      </c>
      <c r="I91" s="232">
        <f t="shared" si="7"/>
        <v>0</v>
      </c>
      <c r="J91" s="506"/>
      <c r="K91" s="513"/>
      <c r="L91" s="491">
        <v>0</v>
      </c>
      <c r="M91" s="196">
        <f>+L91-I91</f>
        <v>0</v>
      </c>
      <c r="N91" s="198">
        <f t="shared" si="6"/>
        <v>0</v>
      </c>
      <c r="O91" s="506"/>
      <c r="P91" s="41"/>
      <c r="Q91" s="41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spans="1:32" ht="15.75" customHeight="1">
      <c r="A92" s="17"/>
      <c r="B92" s="206"/>
      <c r="C92" s="207"/>
      <c r="D92" s="208"/>
      <c r="E92" s="127" t="s">
        <v>49</v>
      </c>
      <c r="F92" s="588" t="s">
        <v>150</v>
      </c>
      <c r="G92" s="574"/>
      <c r="H92" s="128">
        <f>+H74+H69+H64+H79+SUM(H85:H91)</f>
        <v>0</v>
      </c>
      <c r="I92" s="128">
        <f>+I74+I69+I64+I79+SUM(I85:I91)</f>
        <v>0</v>
      </c>
      <c r="J92" s="123"/>
      <c r="K92" s="167"/>
      <c r="L92" s="210">
        <f>+L74+L69+L64+L79+SUM(L85:L91)</f>
        <v>0</v>
      </c>
      <c r="M92" s="210">
        <f>+M74+M69+M64+M79+SUM(M85:M91)</f>
        <v>0</v>
      </c>
      <c r="N92" s="211">
        <f t="shared" si="6"/>
        <v>0</v>
      </c>
      <c r="O92" s="123"/>
      <c r="P92" s="41"/>
      <c r="Q92" s="41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spans="1:32" ht="15.75" customHeight="1">
      <c r="A93" s="17"/>
      <c r="B93" s="212"/>
      <c r="C93" s="17"/>
      <c r="D93" s="212"/>
      <c r="E93" s="223"/>
      <c r="F93" s="224"/>
      <c r="G93" s="225"/>
      <c r="H93" s="221"/>
      <c r="I93" s="221"/>
      <c r="J93" s="219"/>
      <c r="K93" s="220"/>
      <c r="L93" s="221"/>
      <c r="M93" s="221"/>
      <c r="N93" s="53"/>
      <c r="O93" s="219"/>
      <c r="P93" s="41"/>
      <c r="Q93" s="41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spans="1:32" ht="15.75" customHeight="1">
      <c r="A94" s="17"/>
      <c r="B94" s="570" t="s">
        <v>265</v>
      </c>
      <c r="C94" s="568"/>
      <c r="D94" s="568"/>
      <c r="E94" s="568"/>
      <c r="F94" s="568"/>
      <c r="G94" s="568"/>
      <c r="H94" s="568"/>
      <c r="I94" s="568"/>
      <c r="J94" s="568"/>
      <c r="K94" s="568"/>
      <c r="L94" s="568"/>
      <c r="M94" s="568"/>
      <c r="N94" s="568"/>
      <c r="O94" s="571"/>
      <c r="P94" s="41"/>
      <c r="Q94" s="41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spans="1:32" ht="15.75" customHeight="1">
      <c r="A95" s="17"/>
      <c r="B95" s="212"/>
      <c r="C95" s="17"/>
      <c r="D95" s="212"/>
      <c r="E95" s="223"/>
      <c r="F95" s="224"/>
      <c r="G95" s="225"/>
      <c r="H95" s="221"/>
      <c r="I95" s="221"/>
      <c r="J95" s="219"/>
      <c r="K95" s="220"/>
      <c r="L95" s="221"/>
      <c r="M95" s="221"/>
      <c r="N95" s="53"/>
      <c r="O95" s="219"/>
      <c r="P95" s="41"/>
      <c r="Q95" s="41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5.75" customHeight="1">
      <c r="A96" s="298"/>
      <c r="B96" s="299">
        <v>5</v>
      </c>
      <c r="C96" s="300" t="s">
        <v>267</v>
      </c>
      <c r="D96" s="570"/>
      <c r="E96" s="568"/>
      <c r="F96" s="568"/>
      <c r="G96" s="571"/>
      <c r="H96" s="570"/>
      <c r="I96" s="571"/>
      <c r="J96" s="584"/>
      <c r="K96" s="568"/>
      <c r="L96" s="568"/>
      <c r="M96" s="574"/>
      <c r="N96" s="570"/>
      <c r="O96" s="571"/>
      <c r="P96" s="301"/>
      <c r="Q96" s="301"/>
      <c r="R96" s="302"/>
      <c r="S96" s="302"/>
      <c r="T96" s="302"/>
      <c r="U96" s="302"/>
      <c r="V96" s="302"/>
      <c r="W96" s="302"/>
      <c r="X96" s="302"/>
      <c r="Y96" s="302"/>
      <c r="Z96" s="302"/>
      <c r="AA96" s="302"/>
      <c r="AB96" s="302"/>
      <c r="AC96" s="302"/>
      <c r="AD96" s="302"/>
      <c r="AE96" s="302"/>
      <c r="AF96" s="302"/>
    </row>
    <row r="97" spans="1:32" ht="15.75" customHeight="1" outlineLevel="1">
      <c r="A97" s="17"/>
      <c r="B97" s="169" t="s">
        <v>273</v>
      </c>
      <c r="C97" s="193" t="s">
        <v>274</v>
      </c>
      <c r="D97" s="485" t="s">
        <v>40</v>
      </c>
      <c r="E97" s="482"/>
      <c r="F97" s="483"/>
      <c r="G97" s="484"/>
      <c r="H97" s="180">
        <f t="shared" ref="H97:H102" si="10">E97*G97</f>
        <v>0</v>
      </c>
      <c r="I97" s="180">
        <f t="shared" ref="I97:I102" si="11">IF(D97="SI",H97,0)</f>
        <v>0</v>
      </c>
      <c r="J97" s="506"/>
      <c r="K97" s="507"/>
      <c r="L97" s="491">
        <v>0</v>
      </c>
      <c r="M97" s="196">
        <f t="shared" ref="M97:M102" si="12">+L97-I97</f>
        <v>0</v>
      </c>
      <c r="N97" s="198">
        <f t="shared" ref="N97:N103" si="13">IF(M97=0,0,(IF(I97=M97=0,1,(IF(I97=0,1,M97/I97)))))</f>
        <v>0</v>
      </c>
      <c r="O97" s="506"/>
      <c r="P97" s="41"/>
      <c r="Q97" s="41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5.75" customHeight="1" outlineLevel="1">
      <c r="A98" s="17"/>
      <c r="B98" s="169" t="s">
        <v>277</v>
      </c>
      <c r="C98" s="193" t="s">
        <v>278</v>
      </c>
      <c r="D98" s="485" t="s">
        <v>40</v>
      </c>
      <c r="E98" s="482"/>
      <c r="F98" s="483"/>
      <c r="G98" s="484"/>
      <c r="H98" s="180">
        <f t="shared" si="10"/>
        <v>0</v>
      </c>
      <c r="I98" s="180">
        <f t="shared" si="11"/>
        <v>0</v>
      </c>
      <c r="J98" s="506"/>
      <c r="K98" s="507"/>
      <c r="L98" s="491">
        <v>0</v>
      </c>
      <c r="M98" s="196">
        <f t="shared" si="12"/>
        <v>0</v>
      </c>
      <c r="N98" s="198">
        <f t="shared" si="13"/>
        <v>0</v>
      </c>
      <c r="O98" s="506"/>
      <c r="P98" s="41"/>
      <c r="Q98" s="41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5.75" customHeight="1" outlineLevel="1">
      <c r="A99" s="17"/>
      <c r="B99" s="169" t="s">
        <v>280</v>
      </c>
      <c r="C99" s="193" t="s">
        <v>282</v>
      </c>
      <c r="D99" s="485" t="s">
        <v>40</v>
      </c>
      <c r="E99" s="482"/>
      <c r="F99" s="483"/>
      <c r="G99" s="484"/>
      <c r="H99" s="180">
        <f t="shared" si="10"/>
        <v>0</v>
      </c>
      <c r="I99" s="180">
        <f t="shared" si="11"/>
        <v>0</v>
      </c>
      <c r="J99" s="506"/>
      <c r="K99" s="507"/>
      <c r="L99" s="491">
        <v>0</v>
      </c>
      <c r="M99" s="196">
        <f t="shared" si="12"/>
        <v>0</v>
      </c>
      <c r="N99" s="198">
        <f t="shared" si="13"/>
        <v>0</v>
      </c>
      <c r="O99" s="506"/>
      <c r="P99" s="41"/>
      <c r="Q99" s="41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5.75" customHeight="1" outlineLevel="1">
      <c r="A100" s="17"/>
      <c r="B100" s="169" t="s">
        <v>285</v>
      </c>
      <c r="C100" s="193" t="s">
        <v>286</v>
      </c>
      <c r="D100" s="485" t="s">
        <v>40</v>
      </c>
      <c r="E100" s="482"/>
      <c r="F100" s="483"/>
      <c r="G100" s="484"/>
      <c r="H100" s="180">
        <f t="shared" si="10"/>
        <v>0</v>
      </c>
      <c r="I100" s="180">
        <f t="shared" si="11"/>
        <v>0</v>
      </c>
      <c r="J100" s="506"/>
      <c r="K100" s="507"/>
      <c r="L100" s="491">
        <v>0</v>
      </c>
      <c r="M100" s="196">
        <f t="shared" si="12"/>
        <v>0</v>
      </c>
      <c r="N100" s="198">
        <f t="shared" si="13"/>
        <v>0</v>
      </c>
      <c r="O100" s="506"/>
      <c r="P100" s="41"/>
      <c r="Q100" s="41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spans="1:32" ht="15.75" customHeight="1" outlineLevel="1">
      <c r="A101" s="17"/>
      <c r="B101" s="169" t="s">
        <v>289</v>
      </c>
      <c r="C101" s="193" t="s">
        <v>290</v>
      </c>
      <c r="D101" s="485" t="s">
        <v>40</v>
      </c>
      <c r="E101" s="482"/>
      <c r="F101" s="483"/>
      <c r="G101" s="484"/>
      <c r="H101" s="180">
        <f t="shared" si="10"/>
        <v>0</v>
      </c>
      <c r="I101" s="180">
        <f t="shared" si="11"/>
        <v>0</v>
      </c>
      <c r="J101" s="506"/>
      <c r="K101" s="507"/>
      <c r="L101" s="491">
        <v>0</v>
      </c>
      <c r="M101" s="196">
        <f t="shared" si="12"/>
        <v>0</v>
      </c>
      <c r="N101" s="198">
        <f t="shared" si="13"/>
        <v>0</v>
      </c>
      <c r="O101" s="506"/>
      <c r="P101" s="41"/>
      <c r="Q101" s="41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spans="1:32" ht="15.75" customHeight="1" outlineLevel="1">
      <c r="A102" s="17"/>
      <c r="B102" s="169" t="s">
        <v>291</v>
      </c>
      <c r="C102" s="193" t="s">
        <v>75</v>
      </c>
      <c r="D102" s="485" t="s">
        <v>40</v>
      </c>
      <c r="E102" s="482"/>
      <c r="F102" s="483"/>
      <c r="G102" s="484"/>
      <c r="H102" s="180">
        <f t="shared" si="10"/>
        <v>0</v>
      </c>
      <c r="I102" s="180">
        <f t="shared" si="11"/>
        <v>0</v>
      </c>
      <c r="J102" s="506"/>
      <c r="K102" s="507"/>
      <c r="L102" s="491">
        <v>0</v>
      </c>
      <c r="M102" s="196">
        <f t="shared" si="12"/>
        <v>0</v>
      </c>
      <c r="N102" s="198">
        <f t="shared" si="13"/>
        <v>0</v>
      </c>
      <c r="O102" s="506"/>
      <c r="P102" s="41"/>
      <c r="Q102" s="41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1:32" ht="15.75" customHeight="1">
      <c r="A103" s="298"/>
      <c r="B103" s="206"/>
      <c r="C103" s="303"/>
      <c r="D103" s="208"/>
      <c r="E103" s="304" t="s">
        <v>49</v>
      </c>
      <c r="F103" s="586" t="s">
        <v>150</v>
      </c>
      <c r="G103" s="587"/>
      <c r="H103" s="305">
        <f>SUM(H97:H102)</f>
        <v>0</v>
      </c>
      <c r="I103" s="305">
        <f>SUM(I97:I102)</f>
        <v>0</v>
      </c>
      <c r="J103" s="306"/>
      <c r="K103" s="307"/>
      <c r="L103" s="210">
        <f>SUM(L97:L102)</f>
        <v>0</v>
      </c>
      <c r="M103" s="210">
        <f>SUM(M97:M102)</f>
        <v>0</v>
      </c>
      <c r="N103" s="211">
        <f t="shared" si="13"/>
        <v>0</v>
      </c>
      <c r="O103" s="308"/>
      <c r="P103" s="301"/>
      <c r="Q103" s="301"/>
      <c r="R103" s="302"/>
      <c r="S103" s="302"/>
      <c r="T103" s="302"/>
      <c r="U103" s="302"/>
      <c r="V103" s="302"/>
      <c r="W103" s="302"/>
      <c r="X103" s="302"/>
      <c r="Y103" s="302"/>
      <c r="Z103" s="302"/>
      <c r="AA103" s="302"/>
      <c r="AB103" s="302"/>
      <c r="AC103" s="302"/>
      <c r="AD103" s="302"/>
      <c r="AE103" s="302"/>
      <c r="AF103" s="302"/>
    </row>
    <row r="104" spans="1:32" ht="15.75" customHeight="1">
      <c r="A104" s="301"/>
      <c r="B104" s="206"/>
      <c r="C104" s="303"/>
      <c r="D104" s="208"/>
      <c r="E104" s="309"/>
      <c r="F104" s="120"/>
      <c r="G104" s="16"/>
      <c r="H104" s="310"/>
      <c r="I104" s="310"/>
      <c r="J104" s="311"/>
      <c r="K104" s="312"/>
      <c r="L104" s="313"/>
      <c r="M104" s="313"/>
      <c r="N104" s="314"/>
      <c r="O104" s="315"/>
      <c r="P104" s="301"/>
      <c r="Q104" s="301"/>
      <c r="R104" s="302"/>
      <c r="S104" s="302"/>
      <c r="T104" s="302"/>
      <c r="U104" s="302"/>
      <c r="V104" s="302"/>
      <c r="W104" s="302"/>
      <c r="X104" s="302"/>
      <c r="Y104" s="302"/>
      <c r="Z104" s="302"/>
      <c r="AA104" s="302"/>
      <c r="AB104" s="302"/>
      <c r="AC104" s="302"/>
      <c r="AD104" s="302"/>
      <c r="AE104" s="302"/>
      <c r="AF104" s="302"/>
    </row>
    <row r="105" spans="1:32" ht="15.75" customHeight="1">
      <c r="A105" s="301"/>
      <c r="B105" s="206"/>
      <c r="C105" s="16"/>
      <c r="D105" s="208"/>
      <c r="E105" s="309"/>
      <c r="F105" s="120"/>
      <c r="G105" s="16"/>
      <c r="H105" s="310"/>
      <c r="I105" s="310"/>
      <c r="J105" s="311"/>
      <c r="K105" s="312"/>
      <c r="L105" s="313"/>
      <c r="M105" s="313"/>
      <c r="N105" s="314"/>
      <c r="O105" s="315"/>
      <c r="P105" s="301"/>
      <c r="Q105" s="301"/>
      <c r="R105" s="302"/>
      <c r="S105" s="302"/>
      <c r="T105" s="302"/>
      <c r="U105" s="302"/>
      <c r="V105" s="302"/>
      <c r="W105" s="302"/>
      <c r="X105" s="302"/>
      <c r="Y105" s="302"/>
      <c r="Z105" s="302"/>
      <c r="AA105" s="302"/>
      <c r="AB105" s="302"/>
      <c r="AC105" s="302"/>
      <c r="AD105" s="302"/>
      <c r="AE105" s="302"/>
      <c r="AF105" s="302"/>
    </row>
    <row r="106" spans="1:32" ht="15.75" customHeight="1">
      <c r="A106" s="298"/>
      <c r="B106" s="137"/>
      <c r="C106" s="144"/>
      <c r="D106" s="316"/>
      <c r="E106" s="317"/>
      <c r="F106" s="318"/>
      <c r="G106" s="319"/>
      <c r="H106" s="320"/>
      <c r="I106" s="320"/>
      <c r="J106" s="321"/>
      <c r="K106" s="322"/>
      <c r="L106" s="320"/>
      <c r="M106" s="320"/>
      <c r="N106" s="323"/>
      <c r="O106" s="321"/>
      <c r="P106" s="298"/>
      <c r="Q106" s="298"/>
      <c r="R106" s="324"/>
      <c r="S106" s="324"/>
      <c r="T106" s="324"/>
      <c r="U106" s="324"/>
      <c r="V106" s="324"/>
      <c r="W106" s="324"/>
      <c r="X106" s="324"/>
      <c r="Y106" s="324"/>
      <c r="Z106" s="324"/>
      <c r="AA106" s="324"/>
      <c r="AB106" s="324"/>
      <c r="AC106" s="324"/>
      <c r="AD106" s="324"/>
      <c r="AE106" s="324"/>
      <c r="AF106" s="324"/>
    </row>
    <row r="107" spans="1:32" ht="22.5" customHeight="1">
      <c r="A107" s="17"/>
      <c r="B107" s="585" t="s">
        <v>305</v>
      </c>
      <c r="C107" s="557"/>
      <c r="D107" s="557"/>
      <c r="E107" s="557"/>
      <c r="F107" s="557"/>
      <c r="G107" s="557"/>
      <c r="H107" s="557"/>
      <c r="I107" s="557"/>
      <c r="J107" s="558"/>
      <c r="K107" s="220"/>
      <c r="L107" s="221"/>
      <c r="M107" s="221"/>
      <c r="N107" s="53"/>
      <c r="O107" s="219"/>
      <c r="P107" s="41"/>
      <c r="Q107" s="41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</row>
    <row r="108" spans="1:32" ht="15.75" customHeight="1">
      <c r="A108" s="17"/>
      <c r="B108" s="325"/>
      <c r="C108" s="326"/>
      <c r="D108" s="212"/>
      <c r="E108" s="223"/>
      <c r="F108" s="224"/>
      <c r="G108" s="225"/>
      <c r="H108" s="221"/>
      <c r="I108" s="221"/>
      <c r="J108" s="219"/>
      <c r="K108" s="220"/>
      <c r="L108" s="221"/>
      <c r="M108" s="221"/>
      <c r="N108" s="53"/>
      <c r="O108" s="219"/>
      <c r="P108" s="41"/>
      <c r="Q108" s="41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</row>
    <row r="109" spans="1:32" ht="15.75" customHeight="1">
      <c r="A109" s="298"/>
      <c r="B109" s="299">
        <v>6</v>
      </c>
      <c r="C109" s="300" t="s">
        <v>309</v>
      </c>
      <c r="D109" s="327"/>
      <c r="E109" s="328" t="s">
        <v>20</v>
      </c>
      <c r="F109" s="299" t="s">
        <v>310</v>
      </c>
      <c r="G109" s="329" t="s">
        <v>311</v>
      </c>
      <c r="H109" s="570"/>
      <c r="I109" s="571"/>
      <c r="J109" s="584"/>
      <c r="K109" s="568"/>
      <c r="L109" s="568"/>
      <c r="M109" s="574"/>
      <c r="N109" s="570"/>
      <c r="O109" s="571"/>
      <c r="P109" s="301"/>
      <c r="Q109" s="301"/>
      <c r="R109" s="302"/>
      <c r="S109" s="302"/>
      <c r="T109" s="302"/>
      <c r="U109" s="302"/>
      <c r="V109" s="302"/>
      <c r="W109" s="302"/>
      <c r="X109" s="302"/>
      <c r="Y109" s="302"/>
      <c r="Z109" s="302"/>
      <c r="AA109" s="302"/>
      <c r="AB109" s="302"/>
      <c r="AC109" s="302"/>
      <c r="AD109" s="302"/>
      <c r="AE109" s="302"/>
      <c r="AF109" s="302"/>
    </row>
    <row r="110" spans="1:32" ht="15.75" customHeight="1" outlineLevel="1">
      <c r="A110" s="17"/>
      <c r="B110" s="226" t="s">
        <v>312</v>
      </c>
      <c r="C110" s="227" t="s">
        <v>313</v>
      </c>
      <c r="D110" s="228"/>
      <c r="E110" s="229"/>
      <c r="F110" s="230"/>
      <c r="G110" s="230"/>
      <c r="H110" s="232">
        <f>SUM(H111:H116)</f>
        <v>0</v>
      </c>
      <c r="I110" s="232">
        <f>SUM(I111:I116)</f>
        <v>0</v>
      </c>
      <c r="J110" s="233"/>
      <c r="K110" s="234"/>
      <c r="L110" s="330">
        <f>SUM(L111:L116)</f>
        <v>0</v>
      </c>
      <c r="M110" s="330">
        <f>SUM(M111:M116)</f>
        <v>0</v>
      </c>
      <c r="N110" s="332">
        <f t="shared" ref="N110:N173" si="14">IF(M110=0,0,(IF(I110=M110=0,1,(IF(I110=0,1,M110/I110)))))</f>
        <v>0</v>
      </c>
      <c r="O110" s="233"/>
      <c r="P110" s="41"/>
      <c r="Q110" s="41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</row>
    <row r="111" spans="1:32" ht="15.75" customHeight="1" outlineLevel="1">
      <c r="A111" s="17"/>
      <c r="B111" s="169" t="s">
        <v>319</v>
      </c>
      <c r="C111" s="193" t="s">
        <v>87</v>
      </c>
      <c r="D111" s="485" t="s">
        <v>40</v>
      </c>
      <c r="E111" s="482"/>
      <c r="F111" s="483"/>
      <c r="G111" s="483"/>
      <c r="H111" s="180">
        <f t="shared" ref="H111:H116" si="15">E111*G111</f>
        <v>0</v>
      </c>
      <c r="I111" s="180">
        <f t="shared" ref="I111:I116" si="16">IF(D111="SI",H111,0)</f>
        <v>0</v>
      </c>
      <c r="J111" s="506"/>
      <c r="K111" s="507"/>
      <c r="L111" s="491">
        <v>0</v>
      </c>
      <c r="M111" s="196">
        <f t="shared" ref="M111:M116" si="17">+L111-I111</f>
        <v>0</v>
      </c>
      <c r="N111" s="198">
        <f t="shared" si="14"/>
        <v>0</v>
      </c>
      <c r="O111" s="506"/>
      <c r="P111" s="41"/>
      <c r="Q111" s="41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</row>
    <row r="112" spans="1:32" ht="15.75" customHeight="1" outlineLevel="1">
      <c r="A112" s="17"/>
      <c r="B112" s="169" t="s">
        <v>320</v>
      </c>
      <c r="C112" s="193" t="s">
        <v>91</v>
      </c>
      <c r="D112" s="485" t="s">
        <v>40</v>
      </c>
      <c r="E112" s="482"/>
      <c r="F112" s="483" t="s">
        <v>321</v>
      </c>
      <c r="G112" s="483"/>
      <c r="H112" s="180">
        <f t="shared" si="15"/>
        <v>0</v>
      </c>
      <c r="I112" s="180">
        <f t="shared" si="16"/>
        <v>0</v>
      </c>
      <c r="J112" s="506"/>
      <c r="K112" s="507"/>
      <c r="L112" s="491">
        <v>0</v>
      </c>
      <c r="M112" s="196">
        <f t="shared" si="17"/>
        <v>0</v>
      </c>
      <c r="N112" s="198">
        <f t="shared" si="14"/>
        <v>0</v>
      </c>
      <c r="O112" s="506"/>
      <c r="P112" s="41"/>
      <c r="Q112" s="41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</row>
    <row r="113" spans="1:32" ht="15.75" customHeight="1" outlineLevel="1">
      <c r="A113" s="17"/>
      <c r="B113" s="169" t="s">
        <v>323</v>
      </c>
      <c r="C113" s="193" t="s">
        <v>94</v>
      </c>
      <c r="D113" s="485" t="s">
        <v>40</v>
      </c>
      <c r="E113" s="482"/>
      <c r="F113" s="483"/>
      <c r="G113" s="483"/>
      <c r="H113" s="180">
        <f t="shared" si="15"/>
        <v>0</v>
      </c>
      <c r="I113" s="180">
        <f t="shared" si="16"/>
        <v>0</v>
      </c>
      <c r="J113" s="506"/>
      <c r="K113" s="507"/>
      <c r="L113" s="491">
        <v>0</v>
      </c>
      <c r="M113" s="196">
        <f t="shared" si="17"/>
        <v>0</v>
      </c>
      <c r="N113" s="198">
        <f t="shared" si="14"/>
        <v>0</v>
      </c>
      <c r="O113" s="506"/>
      <c r="P113" s="41"/>
      <c r="Q113" s="41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</row>
    <row r="114" spans="1:32" ht="15.75" customHeight="1" outlineLevel="1">
      <c r="A114" s="17"/>
      <c r="B114" s="169" t="s">
        <v>325</v>
      </c>
      <c r="C114" s="193" t="s">
        <v>168</v>
      </c>
      <c r="D114" s="485" t="s">
        <v>40</v>
      </c>
      <c r="E114" s="482"/>
      <c r="F114" s="483" t="s">
        <v>326</v>
      </c>
      <c r="G114" s="483"/>
      <c r="H114" s="180">
        <f t="shared" si="15"/>
        <v>0</v>
      </c>
      <c r="I114" s="180">
        <f t="shared" si="16"/>
        <v>0</v>
      </c>
      <c r="J114" s="506"/>
      <c r="K114" s="507"/>
      <c r="L114" s="491">
        <v>0</v>
      </c>
      <c r="M114" s="196">
        <f t="shared" si="17"/>
        <v>0</v>
      </c>
      <c r="N114" s="198">
        <f t="shared" si="14"/>
        <v>0</v>
      </c>
      <c r="O114" s="506"/>
      <c r="P114" s="41"/>
      <c r="Q114" s="41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</row>
    <row r="115" spans="1:32" ht="15.75" customHeight="1" outlineLevel="1">
      <c r="A115" s="17"/>
      <c r="B115" s="169" t="s">
        <v>327</v>
      </c>
      <c r="C115" s="193" t="s">
        <v>170</v>
      </c>
      <c r="D115" s="485" t="s">
        <v>40</v>
      </c>
      <c r="E115" s="482"/>
      <c r="F115" s="483"/>
      <c r="G115" s="483"/>
      <c r="H115" s="180">
        <f t="shared" si="15"/>
        <v>0</v>
      </c>
      <c r="I115" s="180">
        <f t="shared" si="16"/>
        <v>0</v>
      </c>
      <c r="J115" s="506"/>
      <c r="K115" s="507"/>
      <c r="L115" s="491">
        <v>0</v>
      </c>
      <c r="M115" s="196">
        <f t="shared" si="17"/>
        <v>0</v>
      </c>
      <c r="N115" s="198">
        <f t="shared" si="14"/>
        <v>0</v>
      </c>
      <c r="O115" s="506"/>
      <c r="P115" s="41"/>
      <c r="Q115" s="41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</row>
    <row r="116" spans="1:32" ht="15.75" customHeight="1" outlineLevel="1">
      <c r="A116" s="17"/>
      <c r="B116" s="169" t="s">
        <v>328</v>
      </c>
      <c r="C116" s="193" t="s">
        <v>329</v>
      </c>
      <c r="D116" s="485" t="s">
        <v>40</v>
      </c>
      <c r="E116" s="482"/>
      <c r="F116" s="483"/>
      <c r="G116" s="483"/>
      <c r="H116" s="180">
        <f t="shared" si="15"/>
        <v>0</v>
      </c>
      <c r="I116" s="180">
        <f t="shared" si="16"/>
        <v>0</v>
      </c>
      <c r="J116" s="506"/>
      <c r="K116" s="507"/>
      <c r="L116" s="491">
        <v>0</v>
      </c>
      <c r="M116" s="196">
        <f t="shared" si="17"/>
        <v>0</v>
      </c>
      <c r="N116" s="198">
        <f t="shared" si="14"/>
        <v>0</v>
      </c>
      <c r="O116" s="506"/>
      <c r="P116" s="41"/>
      <c r="Q116" s="41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</row>
    <row r="117" spans="1:32" ht="15.75" customHeight="1" outlineLevel="1">
      <c r="A117" s="17"/>
      <c r="B117" s="226" t="s">
        <v>330</v>
      </c>
      <c r="C117" s="227" t="s">
        <v>331</v>
      </c>
      <c r="D117" s="486"/>
      <c r="E117" s="487"/>
      <c r="F117" s="488"/>
      <c r="G117" s="488"/>
      <c r="H117" s="232">
        <f>SUM(H118:H123)</f>
        <v>0</v>
      </c>
      <c r="I117" s="232">
        <f>SUM(I118:I123)</f>
        <v>0</v>
      </c>
      <c r="J117" s="512"/>
      <c r="K117" s="513"/>
      <c r="L117" s="514">
        <f>SUM(L118:L123)</f>
        <v>0</v>
      </c>
      <c r="M117" s="330">
        <f>SUM(M118:M123)</f>
        <v>0</v>
      </c>
      <c r="N117" s="332">
        <f t="shared" si="14"/>
        <v>0</v>
      </c>
      <c r="O117" s="512"/>
      <c r="P117" s="41"/>
      <c r="Q117" s="41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</row>
    <row r="118" spans="1:32" ht="15.75" customHeight="1" outlineLevel="1">
      <c r="A118" s="17"/>
      <c r="B118" s="169" t="s">
        <v>332</v>
      </c>
      <c r="C118" s="193" t="s">
        <v>87</v>
      </c>
      <c r="D118" s="485" t="s">
        <v>40</v>
      </c>
      <c r="E118" s="482"/>
      <c r="F118" s="483"/>
      <c r="G118" s="483"/>
      <c r="H118" s="180">
        <f t="shared" ref="H118:H123" si="18">E118*G118</f>
        <v>0</v>
      </c>
      <c r="I118" s="180">
        <f t="shared" ref="I118:I123" si="19">IF(D118="SI",H118,0)</f>
        <v>0</v>
      </c>
      <c r="J118" s="506"/>
      <c r="K118" s="507"/>
      <c r="L118" s="491">
        <v>0</v>
      </c>
      <c r="M118" s="196">
        <f t="shared" ref="M118:M123" si="20">+L118-I118</f>
        <v>0</v>
      </c>
      <c r="N118" s="198">
        <f t="shared" si="14"/>
        <v>0</v>
      </c>
      <c r="O118" s="506"/>
      <c r="P118" s="41"/>
      <c r="Q118" s="41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</row>
    <row r="119" spans="1:32" ht="15.75" customHeight="1" outlineLevel="1">
      <c r="A119" s="17"/>
      <c r="B119" s="169" t="s">
        <v>333</v>
      </c>
      <c r="C119" s="193" t="s">
        <v>91</v>
      </c>
      <c r="D119" s="485" t="s">
        <v>40</v>
      </c>
      <c r="E119" s="482"/>
      <c r="F119" s="483" t="s">
        <v>321</v>
      </c>
      <c r="G119" s="483"/>
      <c r="H119" s="180">
        <f t="shared" si="18"/>
        <v>0</v>
      </c>
      <c r="I119" s="180">
        <f t="shared" si="19"/>
        <v>0</v>
      </c>
      <c r="J119" s="506"/>
      <c r="K119" s="507"/>
      <c r="L119" s="491">
        <v>0</v>
      </c>
      <c r="M119" s="196">
        <f t="shared" si="20"/>
        <v>0</v>
      </c>
      <c r="N119" s="198">
        <f t="shared" si="14"/>
        <v>0</v>
      </c>
      <c r="O119" s="506"/>
      <c r="P119" s="41"/>
      <c r="Q119" s="41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</row>
    <row r="120" spans="1:32" ht="15.75" customHeight="1" outlineLevel="1">
      <c r="A120" s="17"/>
      <c r="B120" s="169" t="s">
        <v>334</v>
      </c>
      <c r="C120" s="193" t="s">
        <v>94</v>
      </c>
      <c r="D120" s="485" t="s">
        <v>40</v>
      </c>
      <c r="E120" s="482"/>
      <c r="F120" s="483"/>
      <c r="G120" s="483"/>
      <c r="H120" s="180">
        <f t="shared" si="18"/>
        <v>0</v>
      </c>
      <c r="I120" s="180">
        <f t="shared" si="19"/>
        <v>0</v>
      </c>
      <c r="J120" s="506"/>
      <c r="K120" s="507"/>
      <c r="L120" s="491">
        <v>0</v>
      </c>
      <c r="M120" s="196">
        <f t="shared" si="20"/>
        <v>0</v>
      </c>
      <c r="N120" s="198">
        <f t="shared" si="14"/>
        <v>0</v>
      </c>
      <c r="O120" s="506"/>
      <c r="P120" s="41"/>
      <c r="Q120" s="41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</row>
    <row r="121" spans="1:32" ht="15.75" customHeight="1" outlineLevel="1">
      <c r="A121" s="17"/>
      <c r="B121" s="169" t="s">
        <v>335</v>
      </c>
      <c r="C121" s="193" t="s">
        <v>168</v>
      </c>
      <c r="D121" s="485" t="s">
        <v>40</v>
      </c>
      <c r="E121" s="482"/>
      <c r="F121" s="483" t="s">
        <v>326</v>
      </c>
      <c r="G121" s="483"/>
      <c r="H121" s="180">
        <f t="shared" si="18"/>
        <v>0</v>
      </c>
      <c r="I121" s="180">
        <f t="shared" si="19"/>
        <v>0</v>
      </c>
      <c r="J121" s="506"/>
      <c r="K121" s="507"/>
      <c r="L121" s="491">
        <v>0</v>
      </c>
      <c r="M121" s="196">
        <f t="shared" si="20"/>
        <v>0</v>
      </c>
      <c r="N121" s="198">
        <f t="shared" si="14"/>
        <v>0</v>
      </c>
      <c r="O121" s="506"/>
      <c r="P121" s="41"/>
      <c r="Q121" s="41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</row>
    <row r="122" spans="1:32" ht="15.75" customHeight="1" outlineLevel="1">
      <c r="A122" s="17"/>
      <c r="B122" s="169" t="s">
        <v>336</v>
      </c>
      <c r="C122" s="193" t="s">
        <v>170</v>
      </c>
      <c r="D122" s="485" t="s">
        <v>40</v>
      </c>
      <c r="E122" s="482"/>
      <c r="F122" s="483"/>
      <c r="G122" s="483"/>
      <c r="H122" s="180">
        <f t="shared" si="18"/>
        <v>0</v>
      </c>
      <c r="I122" s="180">
        <f t="shared" si="19"/>
        <v>0</v>
      </c>
      <c r="J122" s="506"/>
      <c r="K122" s="507"/>
      <c r="L122" s="491">
        <v>0</v>
      </c>
      <c r="M122" s="196">
        <f t="shared" si="20"/>
        <v>0</v>
      </c>
      <c r="N122" s="198">
        <f t="shared" si="14"/>
        <v>0</v>
      </c>
      <c r="O122" s="506"/>
      <c r="P122" s="41"/>
      <c r="Q122" s="41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spans="1:32" ht="15.75" customHeight="1" outlineLevel="1">
      <c r="A123" s="17"/>
      <c r="B123" s="169" t="s">
        <v>337</v>
      </c>
      <c r="C123" s="193" t="s">
        <v>329</v>
      </c>
      <c r="D123" s="485" t="s">
        <v>40</v>
      </c>
      <c r="E123" s="482"/>
      <c r="F123" s="483"/>
      <c r="G123" s="483"/>
      <c r="H123" s="180">
        <f t="shared" si="18"/>
        <v>0</v>
      </c>
      <c r="I123" s="180">
        <f t="shared" si="19"/>
        <v>0</v>
      </c>
      <c r="J123" s="506"/>
      <c r="K123" s="507"/>
      <c r="L123" s="491">
        <v>0</v>
      </c>
      <c r="M123" s="196">
        <f t="shared" si="20"/>
        <v>0</v>
      </c>
      <c r="N123" s="198">
        <f t="shared" si="14"/>
        <v>0</v>
      </c>
      <c r="O123" s="506"/>
      <c r="P123" s="41"/>
      <c r="Q123" s="41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</row>
    <row r="124" spans="1:32" ht="15.75" customHeight="1" outlineLevel="1">
      <c r="A124" s="17"/>
      <c r="B124" s="226" t="s">
        <v>338</v>
      </c>
      <c r="C124" s="227" t="s">
        <v>339</v>
      </c>
      <c r="D124" s="486"/>
      <c r="E124" s="487"/>
      <c r="F124" s="488"/>
      <c r="G124" s="488"/>
      <c r="H124" s="232">
        <f>SUM(H125:H130)</f>
        <v>0</v>
      </c>
      <c r="I124" s="232">
        <f>SUM(I125:I130)</f>
        <v>0</v>
      </c>
      <c r="J124" s="512"/>
      <c r="K124" s="513"/>
      <c r="L124" s="514">
        <f>SUM(L125:L130)</f>
        <v>0</v>
      </c>
      <c r="M124" s="330">
        <f>SUM(M125:M130)</f>
        <v>0</v>
      </c>
      <c r="N124" s="332">
        <f t="shared" si="14"/>
        <v>0</v>
      </c>
      <c r="O124" s="512"/>
      <c r="P124" s="41"/>
      <c r="Q124" s="41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</row>
    <row r="125" spans="1:32" ht="15.75" customHeight="1" outlineLevel="1">
      <c r="A125" s="17"/>
      <c r="B125" s="169" t="s">
        <v>340</v>
      </c>
      <c r="C125" s="193" t="s">
        <v>87</v>
      </c>
      <c r="D125" s="485" t="s">
        <v>40</v>
      </c>
      <c r="E125" s="482"/>
      <c r="F125" s="483"/>
      <c r="G125" s="483"/>
      <c r="H125" s="180">
        <f t="shared" ref="H125:H130" si="21">G125*E125</f>
        <v>0</v>
      </c>
      <c r="I125" s="180">
        <f t="shared" ref="I125:I130" si="22">IF(D125="SI",H125,0)</f>
        <v>0</v>
      </c>
      <c r="J125" s="506"/>
      <c r="K125" s="507"/>
      <c r="L125" s="491">
        <v>0</v>
      </c>
      <c r="M125" s="196">
        <f t="shared" ref="M125:M130" si="23">+L125-I125</f>
        <v>0</v>
      </c>
      <c r="N125" s="198">
        <f t="shared" si="14"/>
        <v>0</v>
      </c>
      <c r="O125" s="506"/>
      <c r="P125" s="41"/>
      <c r="Q125" s="41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</row>
    <row r="126" spans="1:32" ht="15.75" customHeight="1" outlineLevel="1">
      <c r="A126" s="17"/>
      <c r="B126" s="169" t="s">
        <v>341</v>
      </c>
      <c r="C126" s="193" t="s">
        <v>91</v>
      </c>
      <c r="D126" s="485" t="s">
        <v>40</v>
      </c>
      <c r="E126" s="482"/>
      <c r="F126" s="483" t="s">
        <v>321</v>
      </c>
      <c r="G126" s="483"/>
      <c r="H126" s="180">
        <f t="shared" si="21"/>
        <v>0</v>
      </c>
      <c r="I126" s="180">
        <f t="shared" si="22"/>
        <v>0</v>
      </c>
      <c r="J126" s="506"/>
      <c r="K126" s="507"/>
      <c r="L126" s="491">
        <v>0</v>
      </c>
      <c r="M126" s="196">
        <f t="shared" si="23"/>
        <v>0</v>
      </c>
      <c r="N126" s="198">
        <f t="shared" si="14"/>
        <v>0</v>
      </c>
      <c r="O126" s="506"/>
      <c r="P126" s="41"/>
      <c r="Q126" s="41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</row>
    <row r="127" spans="1:32" ht="15.75" customHeight="1" outlineLevel="1">
      <c r="A127" s="17"/>
      <c r="B127" s="169" t="s">
        <v>342</v>
      </c>
      <c r="C127" s="193" t="s">
        <v>94</v>
      </c>
      <c r="D127" s="485" t="s">
        <v>40</v>
      </c>
      <c r="E127" s="482"/>
      <c r="F127" s="483"/>
      <c r="G127" s="483"/>
      <c r="H127" s="180">
        <f t="shared" si="21"/>
        <v>0</v>
      </c>
      <c r="I127" s="180">
        <f t="shared" si="22"/>
        <v>0</v>
      </c>
      <c r="J127" s="506"/>
      <c r="K127" s="507"/>
      <c r="L127" s="491">
        <v>0</v>
      </c>
      <c r="M127" s="196">
        <f t="shared" si="23"/>
        <v>0</v>
      </c>
      <c r="N127" s="198">
        <f t="shared" si="14"/>
        <v>0</v>
      </c>
      <c r="O127" s="506"/>
      <c r="P127" s="41"/>
      <c r="Q127" s="41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</row>
    <row r="128" spans="1:32" ht="15.75" customHeight="1" outlineLevel="1">
      <c r="A128" s="17"/>
      <c r="B128" s="169" t="s">
        <v>343</v>
      </c>
      <c r="C128" s="193" t="s">
        <v>168</v>
      </c>
      <c r="D128" s="485" t="s">
        <v>40</v>
      </c>
      <c r="E128" s="482"/>
      <c r="F128" s="483" t="s">
        <v>326</v>
      </c>
      <c r="G128" s="483"/>
      <c r="H128" s="180">
        <f t="shared" si="21"/>
        <v>0</v>
      </c>
      <c r="I128" s="180">
        <f t="shared" si="22"/>
        <v>0</v>
      </c>
      <c r="J128" s="506"/>
      <c r="K128" s="507"/>
      <c r="L128" s="491">
        <v>0</v>
      </c>
      <c r="M128" s="196">
        <f t="shared" si="23"/>
        <v>0</v>
      </c>
      <c r="N128" s="198">
        <f t="shared" si="14"/>
        <v>0</v>
      </c>
      <c r="O128" s="506"/>
      <c r="P128" s="41"/>
      <c r="Q128" s="41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</row>
    <row r="129" spans="1:32" ht="15.75" customHeight="1" outlineLevel="1">
      <c r="A129" s="17"/>
      <c r="B129" s="169" t="s">
        <v>344</v>
      </c>
      <c r="C129" s="193" t="s">
        <v>170</v>
      </c>
      <c r="D129" s="485" t="s">
        <v>40</v>
      </c>
      <c r="E129" s="482"/>
      <c r="F129" s="483"/>
      <c r="G129" s="483"/>
      <c r="H129" s="180">
        <f t="shared" si="21"/>
        <v>0</v>
      </c>
      <c r="I129" s="180">
        <f t="shared" si="22"/>
        <v>0</v>
      </c>
      <c r="J129" s="506"/>
      <c r="K129" s="507"/>
      <c r="L129" s="491">
        <v>0</v>
      </c>
      <c r="M129" s="196">
        <f t="shared" si="23"/>
        <v>0</v>
      </c>
      <c r="N129" s="198">
        <f t="shared" si="14"/>
        <v>0</v>
      </c>
      <c r="O129" s="506"/>
      <c r="P129" s="41"/>
      <c r="Q129" s="41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</row>
    <row r="130" spans="1:32" ht="15.75" customHeight="1" outlineLevel="1">
      <c r="A130" s="17"/>
      <c r="B130" s="169" t="s">
        <v>345</v>
      </c>
      <c r="C130" s="193" t="s">
        <v>329</v>
      </c>
      <c r="D130" s="485" t="s">
        <v>40</v>
      </c>
      <c r="E130" s="482"/>
      <c r="F130" s="483"/>
      <c r="G130" s="483"/>
      <c r="H130" s="180">
        <f t="shared" si="21"/>
        <v>0</v>
      </c>
      <c r="I130" s="180">
        <f t="shared" si="22"/>
        <v>0</v>
      </c>
      <c r="J130" s="506"/>
      <c r="K130" s="507"/>
      <c r="L130" s="491">
        <v>0</v>
      </c>
      <c r="M130" s="196">
        <f t="shared" si="23"/>
        <v>0</v>
      </c>
      <c r="N130" s="198">
        <f t="shared" si="14"/>
        <v>0</v>
      </c>
      <c r="O130" s="506"/>
      <c r="P130" s="41"/>
      <c r="Q130" s="41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</row>
    <row r="131" spans="1:32" ht="15.75" customHeight="1" outlineLevel="1">
      <c r="A131" s="17"/>
      <c r="B131" s="226" t="s">
        <v>346</v>
      </c>
      <c r="C131" s="227" t="s">
        <v>347</v>
      </c>
      <c r="D131" s="486"/>
      <c r="E131" s="487"/>
      <c r="F131" s="488"/>
      <c r="G131" s="488"/>
      <c r="H131" s="232">
        <f>SUM(H132:H137)</f>
        <v>0</v>
      </c>
      <c r="I131" s="232">
        <f>SUM(I132:I137)</f>
        <v>0</v>
      </c>
      <c r="J131" s="512"/>
      <c r="K131" s="513"/>
      <c r="L131" s="514">
        <f>SUM(L132:L137)</f>
        <v>0</v>
      </c>
      <c r="M131" s="330">
        <f>SUM(M132:M137)</f>
        <v>0</v>
      </c>
      <c r="N131" s="332">
        <f t="shared" si="14"/>
        <v>0</v>
      </c>
      <c r="O131" s="512"/>
      <c r="P131" s="41"/>
      <c r="Q131" s="41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</row>
    <row r="132" spans="1:32" ht="15.75" customHeight="1" outlineLevel="1">
      <c r="A132" s="17"/>
      <c r="B132" s="169" t="s">
        <v>348</v>
      </c>
      <c r="C132" s="193" t="s">
        <v>87</v>
      </c>
      <c r="D132" s="485" t="s">
        <v>40</v>
      </c>
      <c r="E132" s="482"/>
      <c r="F132" s="483"/>
      <c r="G132" s="483"/>
      <c r="H132" s="180">
        <f t="shared" ref="H132:H137" si="24">G132*E132</f>
        <v>0</v>
      </c>
      <c r="I132" s="180">
        <f t="shared" ref="I132:I137" si="25">IF(D132="SI",H132,0)</f>
        <v>0</v>
      </c>
      <c r="J132" s="506"/>
      <c r="K132" s="507"/>
      <c r="L132" s="491">
        <v>0</v>
      </c>
      <c r="M132" s="196">
        <f t="shared" ref="M132:M137" si="26">+L132-I132</f>
        <v>0</v>
      </c>
      <c r="N132" s="198">
        <f t="shared" si="14"/>
        <v>0</v>
      </c>
      <c r="O132" s="506"/>
      <c r="P132" s="41"/>
      <c r="Q132" s="41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</row>
    <row r="133" spans="1:32" ht="15.75" customHeight="1" outlineLevel="1">
      <c r="A133" s="17"/>
      <c r="B133" s="169" t="s">
        <v>349</v>
      </c>
      <c r="C133" s="193" t="s">
        <v>91</v>
      </c>
      <c r="D133" s="485" t="s">
        <v>40</v>
      </c>
      <c r="E133" s="482"/>
      <c r="F133" s="483" t="s">
        <v>321</v>
      </c>
      <c r="G133" s="483"/>
      <c r="H133" s="180">
        <f t="shared" si="24"/>
        <v>0</v>
      </c>
      <c r="I133" s="180">
        <f t="shared" si="25"/>
        <v>0</v>
      </c>
      <c r="J133" s="506"/>
      <c r="K133" s="507"/>
      <c r="L133" s="491">
        <v>0</v>
      </c>
      <c r="M133" s="196">
        <f t="shared" si="26"/>
        <v>0</v>
      </c>
      <c r="N133" s="198">
        <f t="shared" si="14"/>
        <v>0</v>
      </c>
      <c r="O133" s="506"/>
      <c r="P133" s="41"/>
      <c r="Q133" s="41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</row>
    <row r="134" spans="1:32" ht="15.75" customHeight="1" outlineLevel="1">
      <c r="A134" s="17"/>
      <c r="B134" s="169" t="s">
        <v>350</v>
      </c>
      <c r="C134" s="193" t="s">
        <v>94</v>
      </c>
      <c r="D134" s="485" t="s">
        <v>40</v>
      </c>
      <c r="E134" s="482"/>
      <c r="F134" s="483"/>
      <c r="G134" s="483"/>
      <c r="H134" s="180">
        <f t="shared" si="24"/>
        <v>0</v>
      </c>
      <c r="I134" s="180">
        <f t="shared" si="25"/>
        <v>0</v>
      </c>
      <c r="J134" s="506"/>
      <c r="K134" s="507"/>
      <c r="L134" s="491">
        <v>0</v>
      </c>
      <c r="M134" s="196">
        <f t="shared" si="26"/>
        <v>0</v>
      </c>
      <c r="N134" s="198">
        <f t="shared" si="14"/>
        <v>0</v>
      </c>
      <c r="O134" s="506"/>
      <c r="P134" s="41"/>
      <c r="Q134" s="41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</row>
    <row r="135" spans="1:32" ht="15.75" customHeight="1" outlineLevel="1">
      <c r="A135" s="17"/>
      <c r="B135" s="169" t="s">
        <v>351</v>
      </c>
      <c r="C135" s="193" t="s">
        <v>168</v>
      </c>
      <c r="D135" s="485" t="s">
        <v>40</v>
      </c>
      <c r="E135" s="482"/>
      <c r="F135" s="483" t="s">
        <v>326</v>
      </c>
      <c r="G135" s="483"/>
      <c r="H135" s="180">
        <f t="shared" si="24"/>
        <v>0</v>
      </c>
      <c r="I135" s="180">
        <f t="shared" si="25"/>
        <v>0</v>
      </c>
      <c r="J135" s="506"/>
      <c r="K135" s="507"/>
      <c r="L135" s="491">
        <v>0</v>
      </c>
      <c r="M135" s="196">
        <f t="shared" si="26"/>
        <v>0</v>
      </c>
      <c r="N135" s="198">
        <f t="shared" si="14"/>
        <v>0</v>
      </c>
      <c r="O135" s="506"/>
      <c r="P135" s="41"/>
      <c r="Q135" s="41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1:32" ht="15.75" customHeight="1" outlineLevel="1">
      <c r="A136" s="17"/>
      <c r="B136" s="169" t="s">
        <v>352</v>
      </c>
      <c r="C136" s="193" t="s">
        <v>170</v>
      </c>
      <c r="D136" s="485" t="s">
        <v>40</v>
      </c>
      <c r="E136" s="482"/>
      <c r="F136" s="483"/>
      <c r="G136" s="483"/>
      <c r="H136" s="180">
        <f t="shared" si="24"/>
        <v>0</v>
      </c>
      <c r="I136" s="180">
        <f t="shared" si="25"/>
        <v>0</v>
      </c>
      <c r="J136" s="506"/>
      <c r="K136" s="507"/>
      <c r="L136" s="491">
        <v>0</v>
      </c>
      <c r="M136" s="196">
        <f t="shared" si="26"/>
        <v>0</v>
      </c>
      <c r="N136" s="198">
        <f t="shared" si="14"/>
        <v>0</v>
      </c>
      <c r="O136" s="506"/>
      <c r="P136" s="41"/>
      <c r="Q136" s="41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ht="15.75" customHeight="1" outlineLevel="1">
      <c r="A137" s="17"/>
      <c r="B137" s="169" t="s">
        <v>353</v>
      </c>
      <c r="C137" s="193" t="s">
        <v>329</v>
      </c>
      <c r="D137" s="485" t="s">
        <v>40</v>
      </c>
      <c r="E137" s="482"/>
      <c r="F137" s="483"/>
      <c r="G137" s="483"/>
      <c r="H137" s="180">
        <f t="shared" si="24"/>
        <v>0</v>
      </c>
      <c r="I137" s="180">
        <f t="shared" si="25"/>
        <v>0</v>
      </c>
      <c r="J137" s="506"/>
      <c r="K137" s="507"/>
      <c r="L137" s="491">
        <v>0</v>
      </c>
      <c r="M137" s="196">
        <f t="shared" si="26"/>
        <v>0</v>
      </c>
      <c r="N137" s="198">
        <f t="shared" si="14"/>
        <v>0</v>
      </c>
      <c r="O137" s="506"/>
      <c r="P137" s="41"/>
      <c r="Q137" s="41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ht="15.75" customHeight="1" outlineLevel="1">
      <c r="A138" s="17"/>
      <c r="B138" s="226" t="s">
        <v>354</v>
      </c>
      <c r="C138" s="227" t="s">
        <v>355</v>
      </c>
      <c r="D138" s="486"/>
      <c r="E138" s="487"/>
      <c r="F138" s="488"/>
      <c r="G138" s="488"/>
      <c r="H138" s="232">
        <f>SUM(H139:H144)</f>
        <v>0</v>
      </c>
      <c r="I138" s="232">
        <f>SUM(I139:I144)</f>
        <v>0</v>
      </c>
      <c r="J138" s="512"/>
      <c r="K138" s="513"/>
      <c r="L138" s="514">
        <f>SUM(L139:L144)</f>
        <v>0</v>
      </c>
      <c r="M138" s="330">
        <f>SUM(M139:M144)</f>
        <v>0</v>
      </c>
      <c r="N138" s="332">
        <f t="shared" si="14"/>
        <v>0</v>
      </c>
      <c r="O138" s="512"/>
      <c r="P138" s="41"/>
      <c r="Q138" s="41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ht="15.75" customHeight="1" outlineLevel="1">
      <c r="A139" s="17"/>
      <c r="B139" s="169" t="s">
        <v>356</v>
      </c>
      <c r="C139" s="193" t="s">
        <v>87</v>
      </c>
      <c r="D139" s="485" t="s">
        <v>40</v>
      </c>
      <c r="E139" s="482"/>
      <c r="F139" s="483"/>
      <c r="G139" s="483"/>
      <c r="H139" s="180">
        <f t="shared" ref="H139:H144" si="27">G139*E139</f>
        <v>0</v>
      </c>
      <c r="I139" s="180">
        <f t="shared" ref="I139:I144" si="28">IF(D139="SI",H139,0)</f>
        <v>0</v>
      </c>
      <c r="J139" s="506"/>
      <c r="K139" s="507"/>
      <c r="L139" s="491">
        <v>0</v>
      </c>
      <c r="M139" s="196">
        <f t="shared" ref="M139:M144" si="29">+L139-I139</f>
        <v>0</v>
      </c>
      <c r="N139" s="198">
        <f t="shared" si="14"/>
        <v>0</v>
      </c>
      <c r="O139" s="506"/>
      <c r="P139" s="41"/>
      <c r="Q139" s="41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ht="15.75" customHeight="1" outlineLevel="1">
      <c r="A140" s="17"/>
      <c r="B140" s="169" t="s">
        <v>357</v>
      </c>
      <c r="C140" s="193" t="s">
        <v>91</v>
      </c>
      <c r="D140" s="485" t="s">
        <v>40</v>
      </c>
      <c r="E140" s="482"/>
      <c r="F140" s="483" t="s">
        <v>321</v>
      </c>
      <c r="G140" s="483"/>
      <c r="H140" s="180">
        <f t="shared" si="27"/>
        <v>0</v>
      </c>
      <c r="I140" s="180">
        <f t="shared" si="28"/>
        <v>0</v>
      </c>
      <c r="J140" s="506"/>
      <c r="K140" s="507"/>
      <c r="L140" s="491">
        <v>0</v>
      </c>
      <c r="M140" s="196">
        <f t="shared" si="29"/>
        <v>0</v>
      </c>
      <c r="N140" s="198">
        <f t="shared" si="14"/>
        <v>0</v>
      </c>
      <c r="O140" s="506"/>
      <c r="P140" s="41"/>
      <c r="Q140" s="41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ht="15.75" customHeight="1" outlineLevel="1">
      <c r="A141" s="17"/>
      <c r="B141" s="169" t="s">
        <v>358</v>
      </c>
      <c r="C141" s="193" t="s">
        <v>94</v>
      </c>
      <c r="D141" s="485" t="s">
        <v>40</v>
      </c>
      <c r="E141" s="482"/>
      <c r="F141" s="483"/>
      <c r="G141" s="483"/>
      <c r="H141" s="180">
        <f t="shared" si="27"/>
        <v>0</v>
      </c>
      <c r="I141" s="180">
        <f t="shared" si="28"/>
        <v>0</v>
      </c>
      <c r="J141" s="506"/>
      <c r="K141" s="507"/>
      <c r="L141" s="491">
        <v>0</v>
      </c>
      <c r="M141" s="196">
        <f t="shared" si="29"/>
        <v>0</v>
      </c>
      <c r="N141" s="198">
        <f t="shared" si="14"/>
        <v>0</v>
      </c>
      <c r="O141" s="506"/>
      <c r="P141" s="41"/>
      <c r="Q141" s="41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</row>
    <row r="142" spans="1:32" ht="15.75" customHeight="1" outlineLevel="1">
      <c r="A142" s="17"/>
      <c r="B142" s="169" t="s">
        <v>359</v>
      </c>
      <c r="C142" s="193" t="s">
        <v>168</v>
      </c>
      <c r="D142" s="485" t="s">
        <v>40</v>
      </c>
      <c r="E142" s="482"/>
      <c r="F142" s="483" t="s">
        <v>326</v>
      </c>
      <c r="G142" s="483"/>
      <c r="H142" s="180">
        <f t="shared" si="27"/>
        <v>0</v>
      </c>
      <c r="I142" s="180">
        <f t="shared" si="28"/>
        <v>0</v>
      </c>
      <c r="J142" s="506"/>
      <c r="K142" s="507"/>
      <c r="L142" s="491">
        <v>0</v>
      </c>
      <c r="M142" s="196">
        <f t="shared" si="29"/>
        <v>0</v>
      </c>
      <c r="N142" s="198">
        <f t="shared" si="14"/>
        <v>0</v>
      </c>
      <c r="O142" s="506"/>
      <c r="P142" s="41"/>
      <c r="Q142" s="41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</row>
    <row r="143" spans="1:32" ht="15.75" customHeight="1" outlineLevel="1">
      <c r="A143" s="17"/>
      <c r="B143" s="169" t="s">
        <v>360</v>
      </c>
      <c r="C143" s="193" t="s">
        <v>170</v>
      </c>
      <c r="D143" s="485" t="s">
        <v>40</v>
      </c>
      <c r="E143" s="482"/>
      <c r="F143" s="483"/>
      <c r="G143" s="483"/>
      <c r="H143" s="180">
        <f t="shared" si="27"/>
        <v>0</v>
      </c>
      <c r="I143" s="180">
        <f t="shared" si="28"/>
        <v>0</v>
      </c>
      <c r="J143" s="506"/>
      <c r="K143" s="507"/>
      <c r="L143" s="491">
        <v>0</v>
      </c>
      <c r="M143" s="196">
        <f t="shared" si="29"/>
        <v>0</v>
      </c>
      <c r="N143" s="198">
        <f t="shared" si="14"/>
        <v>0</v>
      </c>
      <c r="O143" s="506"/>
      <c r="P143" s="41"/>
      <c r="Q143" s="41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</row>
    <row r="144" spans="1:32" ht="15.75" customHeight="1" outlineLevel="1">
      <c r="A144" s="17"/>
      <c r="B144" s="169" t="s">
        <v>361</v>
      </c>
      <c r="C144" s="193" t="s">
        <v>329</v>
      </c>
      <c r="D144" s="485" t="s">
        <v>40</v>
      </c>
      <c r="E144" s="482"/>
      <c r="F144" s="483"/>
      <c r="G144" s="483"/>
      <c r="H144" s="180">
        <f t="shared" si="27"/>
        <v>0</v>
      </c>
      <c r="I144" s="180">
        <f t="shared" si="28"/>
        <v>0</v>
      </c>
      <c r="J144" s="506"/>
      <c r="K144" s="507"/>
      <c r="L144" s="491">
        <v>0</v>
      </c>
      <c r="M144" s="196">
        <f t="shared" si="29"/>
        <v>0</v>
      </c>
      <c r="N144" s="368">
        <f t="shared" si="14"/>
        <v>0</v>
      </c>
      <c r="O144" s="506"/>
      <c r="P144" s="41"/>
      <c r="Q144" s="41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</row>
    <row r="145" spans="1:32" ht="15.75" customHeight="1" outlineLevel="1">
      <c r="A145" s="17"/>
      <c r="B145" s="226" t="s">
        <v>362</v>
      </c>
      <c r="C145" s="227" t="s">
        <v>363</v>
      </c>
      <c r="D145" s="486"/>
      <c r="E145" s="487"/>
      <c r="F145" s="488"/>
      <c r="G145" s="488"/>
      <c r="H145" s="232">
        <f>SUM(H146:H151)</f>
        <v>0</v>
      </c>
      <c r="I145" s="232">
        <f>SUM(I146:I151)</f>
        <v>0</v>
      </c>
      <c r="J145" s="512"/>
      <c r="K145" s="513"/>
      <c r="L145" s="514">
        <f>SUM(L146:L151)</f>
        <v>0</v>
      </c>
      <c r="M145" s="330">
        <f>SUM(M146:M151)</f>
        <v>0</v>
      </c>
      <c r="N145" s="332">
        <f t="shared" si="14"/>
        <v>0</v>
      </c>
      <c r="O145" s="512"/>
      <c r="P145" s="41"/>
      <c r="Q145" s="41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</row>
    <row r="146" spans="1:32" ht="15.75" customHeight="1" outlineLevel="1">
      <c r="A146" s="17"/>
      <c r="B146" s="369" t="s">
        <v>364</v>
      </c>
      <c r="C146" s="170" t="s">
        <v>87</v>
      </c>
      <c r="D146" s="485" t="s">
        <v>40</v>
      </c>
      <c r="E146" s="482"/>
      <c r="F146" s="483"/>
      <c r="G146" s="483"/>
      <c r="H146" s="180">
        <f t="shared" ref="H146:H151" si="30">G146*E146</f>
        <v>0</v>
      </c>
      <c r="I146" s="180">
        <f t="shared" ref="I146:I151" si="31">IF(D146="SI",H146,0)</f>
        <v>0</v>
      </c>
      <c r="J146" s="506"/>
      <c r="K146" s="511"/>
      <c r="L146" s="491">
        <v>0</v>
      </c>
      <c r="M146" s="196">
        <f t="shared" ref="M146:M151" si="32">+L146-I146</f>
        <v>0</v>
      </c>
      <c r="N146" s="371">
        <f t="shared" si="14"/>
        <v>0</v>
      </c>
      <c r="O146" s="506"/>
      <c r="P146" s="41"/>
      <c r="Q146" s="41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spans="1:32" ht="15.75" customHeight="1" outlineLevel="1">
      <c r="A147" s="17"/>
      <c r="B147" s="369" t="s">
        <v>365</v>
      </c>
      <c r="C147" s="170" t="s">
        <v>91</v>
      </c>
      <c r="D147" s="485" t="s">
        <v>40</v>
      </c>
      <c r="E147" s="482"/>
      <c r="F147" s="483" t="s">
        <v>321</v>
      </c>
      <c r="G147" s="483"/>
      <c r="H147" s="180">
        <f t="shared" si="30"/>
        <v>0</v>
      </c>
      <c r="I147" s="180">
        <f t="shared" si="31"/>
        <v>0</v>
      </c>
      <c r="J147" s="506"/>
      <c r="K147" s="511"/>
      <c r="L147" s="491">
        <v>0</v>
      </c>
      <c r="M147" s="196">
        <f t="shared" si="32"/>
        <v>0</v>
      </c>
      <c r="N147" s="198">
        <f t="shared" si="14"/>
        <v>0</v>
      </c>
      <c r="O147" s="506"/>
      <c r="P147" s="41"/>
      <c r="Q147" s="41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</row>
    <row r="148" spans="1:32" ht="15.75" customHeight="1" outlineLevel="1">
      <c r="A148" s="17"/>
      <c r="B148" s="369" t="s">
        <v>366</v>
      </c>
      <c r="C148" s="170" t="s">
        <v>94</v>
      </c>
      <c r="D148" s="485" t="s">
        <v>40</v>
      </c>
      <c r="E148" s="482"/>
      <c r="F148" s="483"/>
      <c r="G148" s="483"/>
      <c r="H148" s="180">
        <f t="shared" si="30"/>
        <v>0</v>
      </c>
      <c r="I148" s="180">
        <f t="shared" si="31"/>
        <v>0</v>
      </c>
      <c r="J148" s="506"/>
      <c r="K148" s="511"/>
      <c r="L148" s="491">
        <v>0</v>
      </c>
      <c r="M148" s="196">
        <f t="shared" si="32"/>
        <v>0</v>
      </c>
      <c r="N148" s="198">
        <f t="shared" si="14"/>
        <v>0</v>
      </c>
      <c r="O148" s="506"/>
      <c r="P148" s="41"/>
      <c r="Q148" s="41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</row>
    <row r="149" spans="1:32" ht="15.75" customHeight="1" outlineLevel="1">
      <c r="A149" s="17"/>
      <c r="B149" s="369" t="s">
        <v>367</v>
      </c>
      <c r="C149" s="170" t="s">
        <v>168</v>
      </c>
      <c r="D149" s="485" t="s">
        <v>40</v>
      </c>
      <c r="E149" s="482"/>
      <c r="F149" s="483" t="s">
        <v>326</v>
      </c>
      <c r="G149" s="483"/>
      <c r="H149" s="180">
        <f t="shared" si="30"/>
        <v>0</v>
      </c>
      <c r="I149" s="180">
        <f t="shared" si="31"/>
        <v>0</v>
      </c>
      <c r="J149" s="506"/>
      <c r="K149" s="511"/>
      <c r="L149" s="491">
        <v>0</v>
      </c>
      <c r="M149" s="196">
        <f t="shared" si="32"/>
        <v>0</v>
      </c>
      <c r="N149" s="198">
        <f t="shared" si="14"/>
        <v>0</v>
      </c>
      <c r="O149" s="506"/>
      <c r="P149" s="41"/>
      <c r="Q149" s="41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</row>
    <row r="150" spans="1:32" ht="15.75" customHeight="1" outlineLevel="1">
      <c r="A150" s="17"/>
      <c r="B150" s="369" t="s">
        <v>368</v>
      </c>
      <c r="C150" s="170" t="s">
        <v>170</v>
      </c>
      <c r="D150" s="485" t="s">
        <v>40</v>
      </c>
      <c r="E150" s="482"/>
      <c r="F150" s="483"/>
      <c r="G150" s="483"/>
      <c r="H150" s="180">
        <f t="shared" si="30"/>
        <v>0</v>
      </c>
      <c r="I150" s="180">
        <f t="shared" si="31"/>
        <v>0</v>
      </c>
      <c r="J150" s="506"/>
      <c r="K150" s="511"/>
      <c r="L150" s="491">
        <v>0</v>
      </c>
      <c r="M150" s="196">
        <f t="shared" si="32"/>
        <v>0</v>
      </c>
      <c r="N150" s="198">
        <f t="shared" si="14"/>
        <v>0</v>
      </c>
      <c r="O150" s="506"/>
      <c r="P150" s="41"/>
      <c r="Q150" s="41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</row>
    <row r="151" spans="1:32" ht="15.75" customHeight="1" outlineLevel="1">
      <c r="A151" s="17"/>
      <c r="B151" s="369" t="s">
        <v>369</v>
      </c>
      <c r="C151" s="193" t="s">
        <v>329</v>
      </c>
      <c r="D151" s="485" t="s">
        <v>40</v>
      </c>
      <c r="E151" s="482"/>
      <c r="F151" s="483"/>
      <c r="G151" s="483"/>
      <c r="H151" s="180">
        <f t="shared" si="30"/>
        <v>0</v>
      </c>
      <c r="I151" s="180">
        <f t="shared" si="31"/>
        <v>0</v>
      </c>
      <c r="J151" s="506"/>
      <c r="K151" s="507"/>
      <c r="L151" s="491">
        <v>0</v>
      </c>
      <c r="M151" s="196">
        <f t="shared" si="32"/>
        <v>0</v>
      </c>
      <c r="N151" s="368">
        <f t="shared" si="14"/>
        <v>0</v>
      </c>
      <c r="O151" s="506"/>
      <c r="P151" s="41"/>
      <c r="Q151" s="41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</row>
    <row r="152" spans="1:32" ht="15.75" customHeight="1" outlineLevel="1">
      <c r="A152" s="17"/>
      <c r="B152" s="226" t="s">
        <v>370</v>
      </c>
      <c r="C152" s="227" t="s">
        <v>371</v>
      </c>
      <c r="D152" s="486"/>
      <c r="E152" s="487"/>
      <c r="F152" s="488"/>
      <c r="G152" s="488"/>
      <c r="H152" s="232">
        <f>SUM(H153:H158)</f>
        <v>0</v>
      </c>
      <c r="I152" s="232">
        <f>SUM(I153:I158)</f>
        <v>0</v>
      </c>
      <c r="J152" s="512"/>
      <c r="K152" s="513"/>
      <c r="L152" s="514">
        <f>SUM(L153:L158)</f>
        <v>0</v>
      </c>
      <c r="M152" s="330">
        <f>SUM(M153:M158)</f>
        <v>0</v>
      </c>
      <c r="N152" s="332">
        <f t="shared" si="14"/>
        <v>0</v>
      </c>
      <c r="O152" s="512"/>
      <c r="P152" s="41"/>
      <c r="Q152" s="41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</row>
    <row r="153" spans="1:32" ht="15.75" customHeight="1" outlineLevel="1">
      <c r="A153" s="17"/>
      <c r="B153" s="369" t="s">
        <v>372</v>
      </c>
      <c r="C153" s="170" t="s">
        <v>87</v>
      </c>
      <c r="D153" s="485" t="s">
        <v>40</v>
      </c>
      <c r="E153" s="482"/>
      <c r="F153" s="483"/>
      <c r="G153" s="483"/>
      <c r="H153" s="180">
        <f t="shared" ref="H153:H158" si="33">G153*E153</f>
        <v>0</v>
      </c>
      <c r="I153" s="180">
        <f t="shared" ref="I153:I158" si="34">IF(D153="SI",H153,0)</f>
        <v>0</v>
      </c>
      <c r="J153" s="506"/>
      <c r="K153" s="511"/>
      <c r="L153" s="491">
        <v>0</v>
      </c>
      <c r="M153" s="196">
        <f t="shared" ref="M153:M158" si="35">+L153-I153</f>
        <v>0</v>
      </c>
      <c r="N153" s="371">
        <f t="shared" si="14"/>
        <v>0</v>
      </c>
      <c r="O153" s="506"/>
      <c r="P153" s="41"/>
      <c r="Q153" s="41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</row>
    <row r="154" spans="1:32" ht="15.75" customHeight="1" outlineLevel="1">
      <c r="A154" s="17"/>
      <c r="B154" s="369" t="s">
        <v>373</v>
      </c>
      <c r="C154" s="170" t="s">
        <v>91</v>
      </c>
      <c r="D154" s="485" t="s">
        <v>40</v>
      </c>
      <c r="E154" s="482"/>
      <c r="F154" s="483" t="s">
        <v>321</v>
      </c>
      <c r="G154" s="483"/>
      <c r="H154" s="180">
        <f t="shared" si="33"/>
        <v>0</v>
      </c>
      <c r="I154" s="180">
        <f t="shared" si="34"/>
        <v>0</v>
      </c>
      <c r="J154" s="506"/>
      <c r="K154" s="511"/>
      <c r="L154" s="491">
        <v>0</v>
      </c>
      <c r="M154" s="196">
        <f t="shared" si="35"/>
        <v>0</v>
      </c>
      <c r="N154" s="198">
        <f t="shared" si="14"/>
        <v>0</v>
      </c>
      <c r="O154" s="506"/>
      <c r="P154" s="41"/>
      <c r="Q154" s="41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</row>
    <row r="155" spans="1:32" ht="15.75" customHeight="1" outlineLevel="1">
      <c r="A155" s="17"/>
      <c r="B155" s="369" t="s">
        <v>374</v>
      </c>
      <c r="C155" s="170" t="s">
        <v>94</v>
      </c>
      <c r="D155" s="485" t="s">
        <v>40</v>
      </c>
      <c r="E155" s="482"/>
      <c r="F155" s="483"/>
      <c r="G155" s="483"/>
      <c r="H155" s="180">
        <f t="shared" si="33"/>
        <v>0</v>
      </c>
      <c r="I155" s="180">
        <f t="shared" si="34"/>
        <v>0</v>
      </c>
      <c r="J155" s="506"/>
      <c r="K155" s="511"/>
      <c r="L155" s="491">
        <v>0</v>
      </c>
      <c r="M155" s="196">
        <f t="shared" si="35"/>
        <v>0</v>
      </c>
      <c r="N155" s="198">
        <f t="shared" si="14"/>
        <v>0</v>
      </c>
      <c r="O155" s="506"/>
      <c r="P155" s="41"/>
      <c r="Q155" s="41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</row>
    <row r="156" spans="1:32" ht="15.75" customHeight="1" outlineLevel="1">
      <c r="A156" s="17"/>
      <c r="B156" s="369" t="s">
        <v>375</v>
      </c>
      <c r="C156" s="170" t="s">
        <v>168</v>
      </c>
      <c r="D156" s="485" t="s">
        <v>40</v>
      </c>
      <c r="E156" s="482"/>
      <c r="F156" s="483" t="s">
        <v>326</v>
      </c>
      <c r="G156" s="483"/>
      <c r="H156" s="180">
        <f t="shared" si="33"/>
        <v>0</v>
      </c>
      <c r="I156" s="180">
        <f t="shared" si="34"/>
        <v>0</v>
      </c>
      <c r="J156" s="506"/>
      <c r="K156" s="511"/>
      <c r="L156" s="491">
        <v>0</v>
      </c>
      <c r="M156" s="196">
        <f t="shared" si="35"/>
        <v>0</v>
      </c>
      <c r="N156" s="198">
        <f t="shared" si="14"/>
        <v>0</v>
      </c>
      <c r="O156" s="506"/>
      <c r="P156" s="41"/>
      <c r="Q156" s="41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</row>
    <row r="157" spans="1:32" ht="15.75" customHeight="1" outlineLevel="1">
      <c r="A157" s="17"/>
      <c r="B157" s="369" t="s">
        <v>376</v>
      </c>
      <c r="C157" s="170" t="s">
        <v>170</v>
      </c>
      <c r="D157" s="485" t="s">
        <v>40</v>
      </c>
      <c r="E157" s="482"/>
      <c r="F157" s="483"/>
      <c r="G157" s="483"/>
      <c r="H157" s="180">
        <f t="shared" si="33"/>
        <v>0</v>
      </c>
      <c r="I157" s="180">
        <f t="shared" si="34"/>
        <v>0</v>
      </c>
      <c r="J157" s="506"/>
      <c r="K157" s="511"/>
      <c r="L157" s="491">
        <v>0</v>
      </c>
      <c r="M157" s="196">
        <f t="shared" si="35"/>
        <v>0</v>
      </c>
      <c r="N157" s="198">
        <f t="shared" si="14"/>
        <v>0</v>
      </c>
      <c r="O157" s="506"/>
      <c r="P157" s="41"/>
      <c r="Q157" s="41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</row>
    <row r="158" spans="1:32" ht="15.75" customHeight="1" outlineLevel="1">
      <c r="A158" s="17"/>
      <c r="B158" s="369" t="s">
        <v>377</v>
      </c>
      <c r="C158" s="193" t="s">
        <v>329</v>
      </c>
      <c r="D158" s="485" t="s">
        <v>40</v>
      </c>
      <c r="E158" s="482"/>
      <c r="F158" s="483"/>
      <c r="G158" s="483"/>
      <c r="H158" s="180">
        <f t="shared" si="33"/>
        <v>0</v>
      </c>
      <c r="I158" s="180">
        <f t="shared" si="34"/>
        <v>0</v>
      </c>
      <c r="J158" s="506"/>
      <c r="K158" s="507"/>
      <c r="L158" s="491">
        <v>0</v>
      </c>
      <c r="M158" s="196">
        <f t="shared" si="35"/>
        <v>0</v>
      </c>
      <c r="N158" s="368">
        <f t="shared" si="14"/>
        <v>0</v>
      </c>
      <c r="O158" s="506"/>
      <c r="P158" s="41"/>
      <c r="Q158" s="41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</row>
    <row r="159" spans="1:32" ht="15.75" customHeight="1" outlineLevel="1">
      <c r="A159" s="17"/>
      <c r="B159" s="226" t="s">
        <v>378</v>
      </c>
      <c r="C159" s="227" t="s">
        <v>379</v>
      </c>
      <c r="D159" s="486"/>
      <c r="E159" s="487"/>
      <c r="F159" s="488"/>
      <c r="G159" s="488"/>
      <c r="H159" s="232">
        <f>SUM(H160:H165)</f>
        <v>0</v>
      </c>
      <c r="I159" s="232">
        <f>SUM(I160:I165)</f>
        <v>0</v>
      </c>
      <c r="J159" s="512"/>
      <c r="K159" s="513"/>
      <c r="L159" s="514">
        <f>SUM(L160:L165)</f>
        <v>0</v>
      </c>
      <c r="M159" s="330">
        <f>SUM(M160:M165)</f>
        <v>0</v>
      </c>
      <c r="N159" s="332">
        <f t="shared" si="14"/>
        <v>0</v>
      </c>
      <c r="O159" s="512"/>
      <c r="P159" s="41"/>
      <c r="Q159" s="41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</row>
    <row r="160" spans="1:32" ht="15.75" customHeight="1" outlineLevel="1">
      <c r="A160" s="17"/>
      <c r="B160" s="369" t="s">
        <v>380</v>
      </c>
      <c r="C160" s="170" t="s">
        <v>87</v>
      </c>
      <c r="D160" s="485" t="s">
        <v>40</v>
      </c>
      <c r="E160" s="482"/>
      <c r="F160" s="483"/>
      <c r="G160" s="483"/>
      <c r="H160" s="180">
        <f t="shared" ref="H160:H165" si="36">G160*E160</f>
        <v>0</v>
      </c>
      <c r="I160" s="180">
        <f t="shared" ref="I160:I165" si="37">IF(D160="SI",H160,0)</f>
        <v>0</v>
      </c>
      <c r="J160" s="506"/>
      <c r="K160" s="511"/>
      <c r="L160" s="491">
        <v>0</v>
      </c>
      <c r="M160" s="196">
        <f t="shared" ref="M160:M165" si="38">+L160-I160</f>
        <v>0</v>
      </c>
      <c r="N160" s="371">
        <f t="shared" si="14"/>
        <v>0</v>
      </c>
      <c r="O160" s="506"/>
      <c r="P160" s="41"/>
      <c r="Q160" s="41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</row>
    <row r="161" spans="1:32" ht="15.75" customHeight="1" outlineLevel="1">
      <c r="A161" s="17"/>
      <c r="B161" s="369" t="s">
        <v>381</v>
      </c>
      <c r="C161" s="170" t="s">
        <v>91</v>
      </c>
      <c r="D161" s="485" t="s">
        <v>40</v>
      </c>
      <c r="E161" s="482"/>
      <c r="F161" s="483" t="s">
        <v>321</v>
      </c>
      <c r="G161" s="483"/>
      <c r="H161" s="180">
        <f t="shared" si="36"/>
        <v>0</v>
      </c>
      <c r="I161" s="180">
        <f t="shared" si="37"/>
        <v>0</v>
      </c>
      <c r="J161" s="506"/>
      <c r="K161" s="511"/>
      <c r="L161" s="491">
        <v>0</v>
      </c>
      <c r="M161" s="196">
        <f t="shared" si="38"/>
        <v>0</v>
      </c>
      <c r="N161" s="198">
        <f t="shared" si="14"/>
        <v>0</v>
      </c>
      <c r="O161" s="506"/>
      <c r="P161" s="41"/>
      <c r="Q161" s="41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</row>
    <row r="162" spans="1:32" ht="15.75" customHeight="1" outlineLevel="1">
      <c r="A162" s="17"/>
      <c r="B162" s="369" t="s">
        <v>382</v>
      </c>
      <c r="C162" s="170" t="s">
        <v>94</v>
      </c>
      <c r="D162" s="485" t="s">
        <v>40</v>
      </c>
      <c r="E162" s="482"/>
      <c r="F162" s="483"/>
      <c r="G162" s="483"/>
      <c r="H162" s="180">
        <f t="shared" si="36"/>
        <v>0</v>
      </c>
      <c r="I162" s="180">
        <f t="shared" si="37"/>
        <v>0</v>
      </c>
      <c r="J162" s="506"/>
      <c r="K162" s="511"/>
      <c r="L162" s="491">
        <v>0</v>
      </c>
      <c r="M162" s="196">
        <f t="shared" si="38"/>
        <v>0</v>
      </c>
      <c r="N162" s="198">
        <f t="shared" si="14"/>
        <v>0</v>
      </c>
      <c r="O162" s="506"/>
      <c r="P162" s="41"/>
      <c r="Q162" s="41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</row>
    <row r="163" spans="1:32" ht="15.75" customHeight="1" outlineLevel="1">
      <c r="A163" s="17"/>
      <c r="B163" s="369" t="s">
        <v>383</v>
      </c>
      <c r="C163" s="170" t="s">
        <v>168</v>
      </c>
      <c r="D163" s="485" t="s">
        <v>40</v>
      </c>
      <c r="E163" s="482"/>
      <c r="F163" s="483" t="s">
        <v>326</v>
      </c>
      <c r="G163" s="483"/>
      <c r="H163" s="180">
        <f t="shared" si="36"/>
        <v>0</v>
      </c>
      <c r="I163" s="180">
        <f t="shared" si="37"/>
        <v>0</v>
      </c>
      <c r="J163" s="506"/>
      <c r="K163" s="511"/>
      <c r="L163" s="491">
        <v>0</v>
      </c>
      <c r="M163" s="196">
        <f t="shared" si="38"/>
        <v>0</v>
      </c>
      <c r="N163" s="198">
        <f t="shared" si="14"/>
        <v>0</v>
      </c>
      <c r="O163" s="506"/>
      <c r="P163" s="41"/>
      <c r="Q163" s="41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</row>
    <row r="164" spans="1:32" ht="15.75" customHeight="1" outlineLevel="1">
      <c r="A164" s="17"/>
      <c r="B164" s="369" t="s">
        <v>384</v>
      </c>
      <c r="C164" s="170" t="s">
        <v>170</v>
      </c>
      <c r="D164" s="485" t="s">
        <v>40</v>
      </c>
      <c r="E164" s="482"/>
      <c r="F164" s="483"/>
      <c r="G164" s="483"/>
      <c r="H164" s="180">
        <f t="shared" si="36"/>
        <v>0</v>
      </c>
      <c r="I164" s="180">
        <f t="shared" si="37"/>
        <v>0</v>
      </c>
      <c r="J164" s="506"/>
      <c r="K164" s="511"/>
      <c r="L164" s="491">
        <v>0</v>
      </c>
      <c r="M164" s="196">
        <f t="shared" si="38"/>
        <v>0</v>
      </c>
      <c r="N164" s="198">
        <f t="shared" si="14"/>
        <v>0</v>
      </c>
      <c r="O164" s="506"/>
      <c r="P164" s="41"/>
      <c r="Q164" s="41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</row>
    <row r="165" spans="1:32" ht="15.75" customHeight="1" outlineLevel="1">
      <c r="A165" s="17"/>
      <c r="B165" s="369" t="s">
        <v>385</v>
      </c>
      <c r="C165" s="170" t="s">
        <v>386</v>
      </c>
      <c r="D165" s="485" t="s">
        <v>40</v>
      </c>
      <c r="E165" s="482"/>
      <c r="F165" s="483"/>
      <c r="G165" s="483"/>
      <c r="H165" s="180">
        <f t="shared" si="36"/>
        <v>0</v>
      </c>
      <c r="I165" s="180">
        <f t="shared" si="37"/>
        <v>0</v>
      </c>
      <c r="J165" s="506"/>
      <c r="K165" s="507"/>
      <c r="L165" s="491">
        <v>0</v>
      </c>
      <c r="M165" s="196">
        <f t="shared" si="38"/>
        <v>0</v>
      </c>
      <c r="N165" s="368">
        <f t="shared" si="14"/>
        <v>0</v>
      </c>
      <c r="O165" s="506"/>
      <c r="P165" s="41"/>
      <c r="Q165" s="41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</row>
    <row r="166" spans="1:32" ht="15.75" customHeight="1" outlineLevel="1">
      <c r="A166" s="17"/>
      <c r="B166" s="226" t="s">
        <v>387</v>
      </c>
      <c r="C166" s="227" t="s">
        <v>388</v>
      </c>
      <c r="D166" s="486"/>
      <c r="E166" s="487"/>
      <c r="F166" s="488"/>
      <c r="G166" s="488"/>
      <c r="H166" s="232">
        <f>SUM(H167:H172)</f>
        <v>0</v>
      </c>
      <c r="I166" s="232">
        <f>SUM(I167:I172)</f>
        <v>0</v>
      </c>
      <c r="J166" s="512"/>
      <c r="K166" s="513"/>
      <c r="L166" s="514">
        <f>SUM(L167:L172)</f>
        <v>0</v>
      </c>
      <c r="M166" s="330">
        <f>SUM(M167:M172)</f>
        <v>0</v>
      </c>
      <c r="N166" s="332">
        <f t="shared" si="14"/>
        <v>0</v>
      </c>
      <c r="O166" s="512"/>
      <c r="P166" s="41"/>
      <c r="Q166" s="41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spans="1:32" ht="15.75" customHeight="1" outlineLevel="1">
      <c r="A167" s="17"/>
      <c r="B167" s="369" t="s">
        <v>389</v>
      </c>
      <c r="C167" s="170" t="s">
        <v>87</v>
      </c>
      <c r="D167" s="485" t="s">
        <v>40</v>
      </c>
      <c r="E167" s="482"/>
      <c r="F167" s="483"/>
      <c r="G167" s="483"/>
      <c r="H167" s="180">
        <f t="shared" ref="H167:H172" si="39">G167*E167</f>
        <v>0</v>
      </c>
      <c r="I167" s="180">
        <f t="shared" ref="I167:I172" si="40">IF(D167="SI",H167,0)</f>
        <v>0</v>
      </c>
      <c r="J167" s="506"/>
      <c r="K167" s="511"/>
      <c r="L167" s="491">
        <v>0</v>
      </c>
      <c r="M167" s="196">
        <f t="shared" ref="M167:M172" si="41">+L167-I167</f>
        <v>0</v>
      </c>
      <c r="N167" s="198">
        <f t="shared" si="14"/>
        <v>0</v>
      </c>
      <c r="O167" s="506"/>
      <c r="P167" s="41"/>
      <c r="Q167" s="41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</row>
    <row r="168" spans="1:32" ht="15.75" customHeight="1" outlineLevel="1">
      <c r="A168" s="17"/>
      <c r="B168" s="369" t="s">
        <v>390</v>
      </c>
      <c r="C168" s="170" t="s">
        <v>91</v>
      </c>
      <c r="D168" s="485" t="s">
        <v>40</v>
      </c>
      <c r="E168" s="482"/>
      <c r="F168" s="483" t="s">
        <v>321</v>
      </c>
      <c r="G168" s="483"/>
      <c r="H168" s="180">
        <f t="shared" si="39"/>
        <v>0</v>
      </c>
      <c r="I168" s="180">
        <f t="shared" si="40"/>
        <v>0</v>
      </c>
      <c r="J168" s="506"/>
      <c r="K168" s="511"/>
      <c r="L168" s="491">
        <v>0</v>
      </c>
      <c r="M168" s="196">
        <f t="shared" si="41"/>
        <v>0</v>
      </c>
      <c r="N168" s="198">
        <f t="shared" si="14"/>
        <v>0</v>
      </c>
      <c r="O168" s="506"/>
      <c r="P168" s="41"/>
      <c r="Q168" s="41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</row>
    <row r="169" spans="1:32" ht="15.75" customHeight="1" outlineLevel="1">
      <c r="A169" s="17"/>
      <c r="B169" s="369" t="s">
        <v>391</v>
      </c>
      <c r="C169" s="170" t="s">
        <v>94</v>
      </c>
      <c r="D169" s="485" t="s">
        <v>40</v>
      </c>
      <c r="E169" s="482"/>
      <c r="F169" s="483"/>
      <c r="G169" s="483"/>
      <c r="H169" s="180">
        <f t="shared" si="39"/>
        <v>0</v>
      </c>
      <c r="I169" s="180">
        <f t="shared" si="40"/>
        <v>0</v>
      </c>
      <c r="J169" s="506"/>
      <c r="K169" s="511"/>
      <c r="L169" s="491">
        <v>0</v>
      </c>
      <c r="M169" s="196">
        <f t="shared" si="41"/>
        <v>0</v>
      </c>
      <c r="N169" s="198">
        <f t="shared" si="14"/>
        <v>0</v>
      </c>
      <c r="O169" s="506"/>
      <c r="P169" s="41"/>
      <c r="Q169" s="41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</row>
    <row r="170" spans="1:32" ht="15.75" customHeight="1" outlineLevel="1">
      <c r="A170" s="17"/>
      <c r="B170" s="369" t="s">
        <v>392</v>
      </c>
      <c r="C170" s="170" t="s">
        <v>168</v>
      </c>
      <c r="D170" s="485" t="s">
        <v>40</v>
      </c>
      <c r="E170" s="482"/>
      <c r="F170" s="483" t="s">
        <v>326</v>
      </c>
      <c r="G170" s="483"/>
      <c r="H170" s="180">
        <f t="shared" si="39"/>
        <v>0</v>
      </c>
      <c r="I170" s="180">
        <f t="shared" si="40"/>
        <v>0</v>
      </c>
      <c r="J170" s="506"/>
      <c r="K170" s="511"/>
      <c r="L170" s="491">
        <v>0</v>
      </c>
      <c r="M170" s="196">
        <f t="shared" si="41"/>
        <v>0</v>
      </c>
      <c r="N170" s="198">
        <f t="shared" si="14"/>
        <v>0</v>
      </c>
      <c r="O170" s="506"/>
      <c r="P170" s="41"/>
      <c r="Q170" s="41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</row>
    <row r="171" spans="1:32" ht="15.75" customHeight="1" outlineLevel="1">
      <c r="A171" s="17"/>
      <c r="B171" s="369" t="s">
        <v>393</v>
      </c>
      <c r="C171" s="170" t="s">
        <v>170</v>
      </c>
      <c r="D171" s="485" t="s">
        <v>40</v>
      </c>
      <c r="E171" s="482"/>
      <c r="F171" s="483"/>
      <c r="G171" s="483"/>
      <c r="H171" s="180">
        <f t="shared" si="39"/>
        <v>0</v>
      </c>
      <c r="I171" s="180">
        <f t="shared" si="40"/>
        <v>0</v>
      </c>
      <c r="J171" s="506"/>
      <c r="K171" s="511"/>
      <c r="L171" s="491">
        <v>0</v>
      </c>
      <c r="M171" s="196">
        <f t="shared" si="41"/>
        <v>0</v>
      </c>
      <c r="N171" s="198">
        <f t="shared" si="14"/>
        <v>0</v>
      </c>
      <c r="O171" s="506"/>
      <c r="P171" s="41"/>
      <c r="Q171" s="41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</row>
    <row r="172" spans="1:32" ht="15.75" customHeight="1" outlineLevel="1">
      <c r="A172" s="17"/>
      <c r="B172" s="369" t="s">
        <v>394</v>
      </c>
      <c r="C172" s="193" t="s">
        <v>329</v>
      </c>
      <c r="D172" s="485" t="s">
        <v>40</v>
      </c>
      <c r="E172" s="482"/>
      <c r="F172" s="483"/>
      <c r="G172" s="483"/>
      <c r="H172" s="180">
        <f t="shared" si="39"/>
        <v>0</v>
      </c>
      <c r="I172" s="180">
        <f t="shared" si="40"/>
        <v>0</v>
      </c>
      <c r="J172" s="506"/>
      <c r="K172" s="507"/>
      <c r="L172" s="491">
        <v>0</v>
      </c>
      <c r="M172" s="196">
        <f t="shared" si="41"/>
        <v>0</v>
      </c>
      <c r="N172" s="368">
        <f t="shared" si="14"/>
        <v>0</v>
      </c>
      <c r="O172" s="506"/>
      <c r="P172" s="41"/>
      <c r="Q172" s="41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</row>
    <row r="173" spans="1:32" ht="15.75" customHeight="1" outlineLevel="1">
      <c r="A173" s="17"/>
      <c r="B173" s="226" t="s">
        <v>395</v>
      </c>
      <c r="C173" s="227" t="s">
        <v>396</v>
      </c>
      <c r="D173" s="486"/>
      <c r="E173" s="487"/>
      <c r="F173" s="488"/>
      <c r="G173" s="488"/>
      <c r="H173" s="232">
        <f>SUM(H174:H179)</f>
        <v>0</v>
      </c>
      <c r="I173" s="232">
        <f>SUM(I174:I179)</f>
        <v>0</v>
      </c>
      <c r="J173" s="512"/>
      <c r="K173" s="513"/>
      <c r="L173" s="514">
        <f>SUM(L174:L179)</f>
        <v>0</v>
      </c>
      <c r="M173" s="330">
        <f>SUM(M174:M179)</f>
        <v>0</v>
      </c>
      <c r="N173" s="332">
        <f t="shared" si="14"/>
        <v>0</v>
      </c>
      <c r="O173" s="512"/>
      <c r="P173" s="41"/>
      <c r="Q173" s="41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</row>
    <row r="174" spans="1:32" ht="15.75" customHeight="1" outlineLevel="1">
      <c r="A174" s="17"/>
      <c r="B174" s="369" t="s">
        <v>397</v>
      </c>
      <c r="C174" s="170" t="s">
        <v>87</v>
      </c>
      <c r="D174" s="485" t="s">
        <v>40</v>
      </c>
      <c r="E174" s="482"/>
      <c r="F174" s="483"/>
      <c r="G174" s="483"/>
      <c r="H174" s="180">
        <f t="shared" ref="H174:H179" si="42">G174*E174</f>
        <v>0</v>
      </c>
      <c r="I174" s="180">
        <f t="shared" ref="I174:I179" si="43">IF(D174="SI",H174,0)</f>
        <v>0</v>
      </c>
      <c r="J174" s="506"/>
      <c r="K174" s="511"/>
      <c r="L174" s="491">
        <v>0</v>
      </c>
      <c r="M174" s="196">
        <f t="shared" ref="M174:M179" si="44">+L174-I174</f>
        <v>0</v>
      </c>
      <c r="N174" s="371">
        <f t="shared" ref="N174:N237" si="45">IF(M174=0,0,(IF(I174=M174=0,1,(IF(I174=0,1,M174/I174)))))</f>
        <v>0</v>
      </c>
      <c r="O174" s="506"/>
      <c r="P174" s="41"/>
      <c r="Q174" s="41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</row>
    <row r="175" spans="1:32" ht="15.75" customHeight="1" outlineLevel="1">
      <c r="A175" s="17"/>
      <c r="B175" s="369" t="s">
        <v>398</v>
      </c>
      <c r="C175" s="170" t="s">
        <v>91</v>
      </c>
      <c r="D175" s="485" t="s">
        <v>40</v>
      </c>
      <c r="E175" s="482"/>
      <c r="F175" s="483" t="s">
        <v>321</v>
      </c>
      <c r="G175" s="483"/>
      <c r="H175" s="180">
        <f t="shared" si="42"/>
        <v>0</v>
      </c>
      <c r="I175" s="180">
        <f t="shared" si="43"/>
        <v>0</v>
      </c>
      <c r="J175" s="506"/>
      <c r="K175" s="511"/>
      <c r="L175" s="491">
        <v>0</v>
      </c>
      <c r="M175" s="196">
        <f t="shared" si="44"/>
        <v>0</v>
      </c>
      <c r="N175" s="198">
        <f t="shared" si="45"/>
        <v>0</v>
      </c>
      <c r="O175" s="506"/>
      <c r="P175" s="41"/>
      <c r="Q175" s="41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</row>
    <row r="176" spans="1:32" ht="15.75" customHeight="1" outlineLevel="1">
      <c r="A176" s="17"/>
      <c r="B176" s="369" t="s">
        <v>399</v>
      </c>
      <c r="C176" s="170" t="s">
        <v>94</v>
      </c>
      <c r="D176" s="485" t="s">
        <v>40</v>
      </c>
      <c r="E176" s="482"/>
      <c r="F176" s="483"/>
      <c r="G176" s="483"/>
      <c r="H176" s="180">
        <f t="shared" si="42"/>
        <v>0</v>
      </c>
      <c r="I176" s="180">
        <f t="shared" si="43"/>
        <v>0</v>
      </c>
      <c r="J176" s="506"/>
      <c r="K176" s="511"/>
      <c r="L176" s="491">
        <v>0</v>
      </c>
      <c r="M176" s="196">
        <f t="shared" si="44"/>
        <v>0</v>
      </c>
      <c r="N176" s="198">
        <f t="shared" si="45"/>
        <v>0</v>
      </c>
      <c r="O176" s="506"/>
      <c r="P176" s="41"/>
      <c r="Q176" s="41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</row>
    <row r="177" spans="1:32" ht="15.75" customHeight="1" outlineLevel="1">
      <c r="A177" s="17"/>
      <c r="B177" s="369" t="s">
        <v>400</v>
      </c>
      <c r="C177" s="170" t="s">
        <v>168</v>
      </c>
      <c r="D177" s="485" t="s">
        <v>40</v>
      </c>
      <c r="E177" s="482"/>
      <c r="F177" s="483" t="s">
        <v>326</v>
      </c>
      <c r="G177" s="483"/>
      <c r="H177" s="180">
        <f t="shared" si="42"/>
        <v>0</v>
      </c>
      <c r="I177" s="180">
        <f t="shared" si="43"/>
        <v>0</v>
      </c>
      <c r="J177" s="506"/>
      <c r="K177" s="511"/>
      <c r="L177" s="491">
        <v>0</v>
      </c>
      <c r="M177" s="196">
        <f t="shared" si="44"/>
        <v>0</v>
      </c>
      <c r="N177" s="198">
        <f t="shared" si="45"/>
        <v>0</v>
      </c>
      <c r="O177" s="506"/>
      <c r="P177" s="41"/>
      <c r="Q177" s="41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</row>
    <row r="178" spans="1:32" ht="15.75" customHeight="1" outlineLevel="1">
      <c r="A178" s="17"/>
      <c r="B178" s="369" t="s">
        <v>401</v>
      </c>
      <c r="C178" s="170" t="s">
        <v>170</v>
      </c>
      <c r="D178" s="485" t="s">
        <v>40</v>
      </c>
      <c r="E178" s="482"/>
      <c r="F178" s="483"/>
      <c r="G178" s="483"/>
      <c r="H178" s="180">
        <f t="shared" si="42"/>
        <v>0</v>
      </c>
      <c r="I178" s="180">
        <f t="shared" si="43"/>
        <v>0</v>
      </c>
      <c r="J178" s="506"/>
      <c r="K178" s="511"/>
      <c r="L178" s="491">
        <v>0</v>
      </c>
      <c r="M178" s="196">
        <f t="shared" si="44"/>
        <v>0</v>
      </c>
      <c r="N178" s="198">
        <f t="shared" si="45"/>
        <v>0</v>
      </c>
      <c r="O178" s="506"/>
      <c r="P178" s="41"/>
      <c r="Q178" s="41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</row>
    <row r="179" spans="1:32" ht="15.75" customHeight="1" outlineLevel="1">
      <c r="A179" s="17"/>
      <c r="B179" s="369" t="s">
        <v>402</v>
      </c>
      <c r="C179" s="193" t="s">
        <v>329</v>
      </c>
      <c r="D179" s="485" t="s">
        <v>40</v>
      </c>
      <c r="E179" s="482"/>
      <c r="F179" s="483"/>
      <c r="G179" s="483"/>
      <c r="H179" s="180">
        <f t="shared" si="42"/>
        <v>0</v>
      </c>
      <c r="I179" s="180">
        <f t="shared" si="43"/>
        <v>0</v>
      </c>
      <c r="J179" s="506"/>
      <c r="K179" s="507"/>
      <c r="L179" s="491">
        <v>0</v>
      </c>
      <c r="M179" s="196">
        <f t="shared" si="44"/>
        <v>0</v>
      </c>
      <c r="N179" s="368">
        <f t="shared" si="45"/>
        <v>0</v>
      </c>
      <c r="O179" s="506"/>
      <c r="P179" s="41"/>
      <c r="Q179" s="41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</row>
    <row r="180" spans="1:32" ht="15.75" customHeight="1" outlineLevel="1">
      <c r="A180" s="17"/>
      <c r="B180" s="226" t="s">
        <v>403</v>
      </c>
      <c r="C180" s="227" t="s">
        <v>404</v>
      </c>
      <c r="D180" s="486"/>
      <c r="E180" s="487"/>
      <c r="F180" s="488"/>
      <c r="G180" s="488"/>
      <c r="H180" s="232">
        <f>SUM(H181:H186)</f>
        <v>0</v>
      </c>
      <c r="I180" s="232">
        <f>SUM(I181:I186)</f>
        <v>0</v>
      </c>
      <c r="J180" s="512"/>
      <c r="K180" s="513"/>
      <c r="L180" s="514">
        <f>SUM(L181:L186)</f>
        <v>0</v>
      </c>
      <c r="M180" s="330">
        <f>SUM(M181:M186)</f>
        <v>0</v>
      </c>
      <c r="N180" s="332">
        <f t="shared" si="45"/>
        <v>0</v>
      </c>
      <c r="O180" s="512"/>
      <c r="P180" s="41"/>
      <c r="Q180" s="41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</row>
    <row r="181" spans="1:32" ht="15.75" customHeight="1" outlineLevel="1">
      <c r="A181" s="17"/>
      <c r="B181" s="369" t="s">
        <v>405</v>
      </c>
      <c r="C181" s="170" t="s">
        <v>87</v>
      </c>
      <c r="D181" s="485" t="s">
        <v>40</v>
      </c>
      <c r="E181" s="482"/>
      <c r="F181" s="483"/>
      <c r="G181" s="483"/>
      <c r="H181" s="180">
        <f t="shared" ref="H181:H186" si="46">G181*E181</f>
        <v>0</v>
      </c>
      <c r="I181" s="180">
        <f t="shared" ref="I181:I186" si="47">IF(D181="SI",H181,0)</f>
        <v>0</v>
      </c>
      <c r="J181" s="506"/>
      <c r="K181" s="511"/>
      <c r="L181" s="491">
        <v>0</v>
      </c>
      <c r="M181" s="196">
        <f t="shared" ref="M181:M186" si="48">+L181-I181</f>
        <v>0</v>
      </c>
      <c r="N181" s="371">
        <f t="shared" si="45"/>
        <v>0</v>
      </c>
      <c r="O181" s="506"/>
      <c r="P181" s="41"/>
      <c r="Q181" s="41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</row>
    <row r="182" spans="1:32" ht="15.75" customHeight="1" outlineLevel="1">
      <c r="A182" s="17"/>
      <c r="B182" s="369" t="s">
        <v>406</v>
      </c>
      <c r="C182" s="170" t="s">
        <v>91</v>
      </c>
      <c r="D182" s="485" t="s">
        <v>40</v>
      </c>
      <c r="E182" s="482"/>
      <c r="F182" s="483" t="s">
        <v>321</v>
      </c>
      <c r="G182" s="483"/>
      <c r="H182" s="180">
        <f t="shared" si="46"/>
        <v>0</v>
      </c>
      <c r="I182" s="180">
        <f t="shared" si="47"/>
        <v>0</v>
      </c>
      <c r="J182" s="506"/>
      <c r="K182" s="511"/>
      <c r="L182" s="491">
        <v>0</v>
      </c>
      <c r="M182" s="196">
        <f t="shared" si="48"/>
        <v>0</v>
      </c>
      <c r="N182" s="198">
        <f t="shared" si="45"/>
        <v>0</v>
      </c>
      <c r="O182" s="506"/>
      <c r="P182" s="41"/>
      <c r="Q182" s="41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spans="1:32" ht="15.75" customHeight="1" outlineLevel="1">
      <c r="A183" s="17"/>
      <c r="B183" s="369" t="s">
        <v>407</v>
      </c>
      <c r="C183" s="170" t="s">
        <v>94</v>
      </c>
      <c r="D183" s="485" t="s">
        <v>40</v>
      </c>
      <c r="E183" s="482"/>
      <c r="F183" s="483"/>
      <c r="G183" s="483"/>
      <c r="H183" s="180">
        <f t="shared" si="46"/>
        <v>0</v>
      </c>
      <c r="I183" s="180">
        <f t="shared" si="47"/>
        <v>0</v>
      </c>
      <c r="J183" s="506"/>
      <c r="K183" s="511"/>
      <c r="L183" s="491">
        <v>0</v>
      </c>
      <c r="M183" s="196">
        <f t="shared" si="48"/>
        <v>0</v>
      </c>
      <c r="N183" s="198">
        <f t="shared" si="45"/>
        <v>0</v>
      </c>
      <c r="O183" s="506"/>
      <c r="P183" s="41"/>
      <c r="Q183" s="41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</row>
    <row r="184" spans="1:32" ht="15.75" customHeight="1" outlineLevel="1">
      <c r="A184" s="17"/>
      <c r="B184" s="369" t="s">
        <v>408</v>
      </c>
      <c r="C184" s="170" t="s">
        <v>168</v>
      </c>
      <c r="D184" s="485" t="s">
        <v>40</v>
      </c>
      <c r="E184" s="482"/>
      <c r="F184" s="483" t="s">
        <v>326</v>
      </c>
      <c r="G184" s="483"/>
      <c r="H184" s="180">
        <f t="shared" si="46"/>
        <v>0</v>
      </c>
      <c r="I184" s="180">
        <f t="shared" si="47"/>
        <v>0</v>
      </c>
      <c r="J184" s="506"/>
      <c r="K184" s="511"/>
      <c r="L184" s="491">
        <v>0</v>
      </c>
      <c r="M184" s="196">
        <f t="shared" si="48"/>
        <v>0</v>
      </c>
      <c r="N184" s="198">
        <f t="shared" si="45"/>
        <v>0</v>
      </c>
      <c r="O184" s="506"/>
      <c r="P184" s="41"/>
      <c r="Q184" s="41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</row>
    <row r="185" spans="1:32" ht="15.75" customHeight="1" outlineLevel="1">
      <c r="A185" s="17"/>
      <c r="B185" s="369" t="s">
        <v>409</v>
      </c>
      <c r="C185" s="170" t="s">
        <v>170</v>
      </c>
      <c r="D185" s="485" t="s">
        <v>40</v>
      </c>
      <c r="E185" s="482"/>
      <c r="F185" s="483"/>
      <c r="G185" s="483"/>
      <c r="H185" s="180">
        <f t="shared" si="46"/>
        <v>0</v>
      </c>
      <c r="I185" s="180">
        <f t="shared" si="47"/>
        <v>0</v>
      </c>
      <c r="J185" s="506"/>
      <c r="K185" s="511"/>
      <c r="L185" s="491">
        <v>0</v>
      </c>
      <c r="M185" s="196">
        <f t="shared" si="48"/>
        <v>0</v>
      </c>
      <c r="N185" s="198">
        <f t="shared" si="45"/>
        <v>0</v>
      </c>
      <c r="O185" s="506"/>
      <c r="P185" s="41"/>
      <c r="Q185" s="41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spans="1:32" ht="15.75" customHeight="1" outlineLevel="1">
      <c r="A186" s="17"/>
      <c r="B186" s="369" t="s">
        <v>410</v>
      </c>
      <c r="C186" s="193" t="s">
        <v>329</v>
      </c>
      <c r="D186" s="485" t="s">
        <v>40</v>
      </c>
      <c r="E186" s="482"/>
      <c r="F186" s="483"/>
      <c r="G186" s="483"/>
      <c r="H186" s="180">
        <f t="shared" si="46"/>
        <v>0</v>
      </c>
      <c r="I186" s="180">
        <f t="shared" si="47"/>
        <v>0</v>
      </c>
      <c r="J186" s="506"/>
      <c r="K186" s="507"/>
      <c r="L186" s="491">
        <v>0</v>
      </c>
      <c r="M186" s="196">
        <f t="shared" si="48"/>
        <v>0</v>
      </c>
      <c r="N186" s="368">
        <f t="shared" si="45"/>
        <v>0</v>
      </c>
      <c r="O186" s="506"/>
      <c r="P186" s="41"/>
      <c r="Q186" s="41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spans="1:32" ht="15.75" customHeight="1" outlineLevel="1">
      <c r="A187" s="17"/>
      <c r="B187" s="226" t="s">
        <v>411</v>
      </c>
      <c r="C187" s="227" t="s">
        <v>412</v>
      </c>
      <c r="D187" s="486"/>
      <c r="E187" s="487"/>
      <c r="F187" s="488"/>
      <c r="G187" s="488"/>
      <c r="H187" s="232">
        <f>SUM(H188:H193)</f>
        <v>0</v>
      </c>
      <c r="I187" s="232">
        <f>SUM(I188:I193)</f>
        <v>0</v>
      </c>
      <c r="J187" s="512"/>
      <c r="K187" s="513"/>
      <c r="L187" s="514">
        <f>SUM(L188:L193)</f>
        <v>0</v>
      </c>
      <c r="M187" s="330">
        <f>SUM(M188:M193)</f>
        <v>0</v>
      </c>
      <c r="N187" s="332">
        <f t="shared" si="45"/>
        <v>0</v>
      </c>
      <c r="O187" s="512"/>
      <c r="P187" s="41"/>
      <c r="Q187" s="41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spans="1:32" ht="15.75" customHeight="1" outlineLevel="1">
      <c r="A188" s="17"/>
      <c r="B188" s="369" t="s">
        <v>413</v>
      </c>
      <c r="C188" s="170" t="s">
        <v>87</v>
      </c>
      <c r="D188" s="485" t="s">
        <v>40</v>
      </c>
      <c r="E188" s="482"/>
      <c r="F188" s="483"/>
      <c r="G188" s="483"/>
      <c r="H188" s="180">
        <f t="shared" ref="H188:H193" si="49">G188*E188</f>
        <v>0</v>
      </c>
      <c r="I188" s="180">
        <f t="shared" ref="I188:I193" si="50">IF(D188="SI",H188,0)</f>
        <v>0</v>
      </c>
      <c r="J188" s="506"/>
      <c r="K188" s="511"/>
      <c r="L188" s="491">
        <v>0</v>
      </c>
      <c r="M188" s="196">
        <f t="shared" ref="M188:M193" si="51">+L188-I188</f>
        <v>0</v>
      </c>
      <c r="N188" s="371">
        <f t="shared" si="45"/>
        <v>0</v>
      </c>
      <c r="O188" s="506"/>
      <c r="P188" s="41"/>
      <c r="Q188" s="41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</row>
    <row r="189" spans="1:32" ht="15.75" customHeight="1" outlineLevel="1">
      <c r="A189" s="17"/>
      <c r="B189" s="369" t="s">
        <v>414</v>
      </c>
      <c r="C189" s="170" t="s">
        <v>91</v>
      </c>
      <c r="D189" s="485" t="s">
        <v>40</v>
      </c>
      <c r="E189" s="482"/>
      <c r="F189" s="483" t="s">
        <v>321</v>
      </c>
      <c r="G189" s="483"/>
      <c r="H189" s="180">
        <f t="shared" si="49"/>
        <v>0</v>
      </c>
      <c r="I189" s="180">
        <f t="shared" si="50"/>
        <v>0</v>
      </c>
      <c r="J189" s="506"/>
      <c r="K189" s="511"/>
      <c r="L189" s="491">
        <v>0</v>
      </c>
      <c r="M189" s="196">
        <f t="shared" si="51"/>
        <v>0</v>
      </c>
      <c r="N189" s="198">
        <f t="shared" si="45"/>
        <v>0</v>
      </c>
      <c r="O189" s="506"/>
      <c r="P189" s="41"/>
      <c r="Q189" s="41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</row>
    <row r="190" spans="1:32" ht="15.75" customHeight="1" outlineLevel="1">
      <c r="A190" s="17"/>
      <c r="B190" s="369" t="s">
        <v>415</v>
      </c>
      <c r="C190" s="170" t="s">
        <v>94</v>
      </c>
      <c r="D190" s="485" t="s">
        <v>40</v>
      </c>
      <c r="E190" s="482"/>
      <c r="F190" s="483"/>
      <c r="G190" s="483"/>
      <c r="H190" s="180">
        <f t="shared" si="49"/>
        <v>0</v>
      </c>
      <c r="I190" s="180">
        <f t="shared" si="50"/>
        <v>0</v>
      </c>
      <c r="J190" s="506"/>
      <c r="K190" s="511"/>
      <c r="L190" s="491">
        <v>0</v>
      </c>
      <c r="M190" s="196">
        <f t="shared" si="51"/>
        <v>0</v>
      </c>
      <c r="N190" s="198">
        <f t="shared" si="45"/>
        <v>0</v>
      </c>
      <c r="O190" s="506"/>
      <c r="P190" s="41"/>
      <c r="Q190" s="41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</row>
    <row r="191" spans="1:32" ht="15.75" customHeight="1" outlineLevel="1">
      <c r="A191" s="17"/>
      <c r="B191" s="369" t="s">
        <v>416</v>
      </c>
      <c r="C191" s="170" t="s">
        <v>168</v>
      </c>
      <c r="D191" s="485" t="s">
        <v>40</v>
      </c>
      <c r="E191" s="482"/>
      <c r="F191" s="483" t="s">
        <v>326</v>
      </c>
      <c r="G191" s="483"/>
      <c r="H191" s="180">
        <f t="shared" si="49"/>
        <v>0</v>
      </c>
      <c r="I191" s="180">
        <f t="shared" si="50"/>
        <v>0</v>
      </c>
      <c r="J191" s="506"/>
      <c r="K191" s="511"/>
      <c r="L191" s="491">
        <v>0</v>
      </c>
      <c r="M191" s="196">
        <f t="shared" si="51"/>
        <v>0</v>
      </c>
      <c r="N191" s="198">
        <f t="shared" si="45"/>
        <v>0</v>
      </c>
      <c r="O191" s="506"/>
      <c r="P191" s="41"/>
      <c r="Q191" s="41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</row>
    <row r="192" spans="1:32" ht="15.75" customHeight="1" outlineLevel="1">
      <c r="A192" s="17"/>
      <c r="B192" s="369" t="s">
        <v>417</v>
      </c>
      <c r="C192" s="170" t="s">
        <v>170</v>
      </c>
      <c r="D192" s="485" t="s">
        <v>40</v>
      </c>
      <c r="E192" s="482"/>
      <c r="F192" s="483"/>
      <c r="G192" s="483"/>
      <c r="H192" s="180">
        <f t="shared" si="49"/>
        <v>0</v>
      </c>
      <c r="I192" s="180">
        <f t="shared" si="50"/>
        <v>0</v>
      </c>
      <c r="J192" s="506"/>
      <c r="K192" s="511"/>
      <c r="L192" s="491">
        <v>0</v>
      </c>
      <c r="M192" s="196">
        <f t="shared" si="51"/>
        <v>0</v>
      </c>
      <c r="N192" s="198">
        <f t="shared" si="45"/>
        <v>0</v>
      </c>
      <c r="O192" s="506"/>
      <c r="P192" s="41"/>
      <c r="Q192" s="41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</row>
    <row r="193" spans="1:32" ht="15.75" customHeight="1" outlineLevel="1">
      <c r="A193" s="17"/>
      <c r="B193" s="369" t="s">
        <v>418</v>
      </c>
      <c r="C193" s="193" t="s">
        <v>329</v>
      </c>
      <c r="D193" s="485" t="s">
        <v>40</v>
      </c>
      <c r="E193" s="482"/>
      <c r="F193" s="483"/>
      <c r="G193" s="483"/>
      <c r="H193" s="180">
        <f t="shared" si="49"/>
        <v>0</v>
      </c>
      <c r="I193" s="180">
        <f t="shared" si="50"/>
        <v>0</v>
      </c>
      <c r="J193" s="506"/>
      <c r="K193" s="507"/>
      <c r="L193" s="491">
        <v>0</v>
      </c>
      <c r="M193" s="196">
        <f t="shared" si="51"/>
        <v>0</v>
      </c>
      <c r="N193" s="368">
        <f t="shared" si="45"/>
        <v>0</v>
      </c>
      <c r="O193" s="506"/>
      <c r="P193" s="41"/>
      <c r="Q193" s="41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</row>
    <row r="194" spans="1:32" ht="15.75" customHeight="1" outlineLevel="1">
      <c r="A194" s="17"/>
      <c r="B194" s="226" t="s">
        <v>419</v>
      </c>
      <c r="C194" s="227" t="s">
        <v>420</v>
      </c>
      <c r="D194" s="486"/>
      <c r="E194" s="487"/>
      <c r="F194" s="488"/>
      <c r="G194" s="488"/>
      <c r="H194" s="232">
        <f>SUM(H195:H200)</f>
        <v>0</v>
      </c>
      <c r="I194" s="232">
        <f>SUM(I195:I200)</f>
        <v>0</v>
      </c>
      <c r="J194" s="512"/>
      <c r="K194" s="513"/>
      <c r="L194" s="514">
        <f>SUM(L195:L200)</f>
        <v>0</v>
      </c>
      <c r="M194" s="330">
        <f>SUM(M195:M200)</f>
        <v>0</v>
      </c>
      <c r="N194" s="332">
        <f t="shared" si="45"/>
        <v>0</v>
      </c>
      <c r="O194" s="512"/>
      <c r="P194" s="41"/>
      <c r="Q194" s="41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</row>
    <row r="195" spans="1:32" ht="15.75" customHeight="1" outlineLevel="1">
      <c r="A195" s="17"/>
      <c r="B195" s="369" t="s">
        <v>421</v>
      </c>
      <c r="C195" s="170" t="s">
        <v>87</v>
      </c>
      <c r="D195" s="485" t="s">
        <v>40</v>
      </c>
      <c r="E195" s="482"/>
      <c r="F195" s="483"/>
      <c r="G195" s="483"/>
      <c r="H195" s="180">
        <f t="shared" ref="H195:H200" si="52">G195*E195</f>
        <v>0</v>
      </c>
      <c r="I195" s="180">
        <f t="shared" ref="I195:I200" si="53">IF(D195="SI",H195,0)</f>
        <v>0</v>
      </c>
      <c r="J195" s="506"/>
      <c r="K195" s="511"/>
      <c r="L195" s="491">
        <v>0</v>
      </c>
      <c r="M195" s="196">
        <f t="shared" ref="M195:M200" si="54">+L195-I195</f>
        <v>0</v>
      </c>
      <c r="N195" s="198">
        <f t="shared" si="45"/>
        <v>0</v>
      </c>
      <c r="O195" s="506"/>
      <c r="P195" s="41"/>
      <c r="Q195" s="41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</row>
    <row r="196" spans="1:32" ht="15.75" customHeight="1" outlineLevel="1">
      <c r="A196" s="17"/>
      <c r="B196" s="369" t="s">
        <v>422</v>
      </c>
      <c r="C196" s="170" t="s">
        <v>91</v>
      </c>
      <c r="D196" s="485" t="s">
        <v>40</v>
      </c>
      <c r="E196" s="482"/>
      <c r="F196" s="483" t="s">
        <v>321</v>
      </c>
      <c r="G196" s="483"/>
      <c r="H196" s="180">
        <f t="shared" si="52"/>
        <v>0</v>
      </c>
      <c r="I196" s="180">
        <f t="shared" si="53"/>
        <v>0</v>
      </c>
      <c r="J196" s="506"/>
      <c r="K196" s="511"/>
      <c r="L196" s="491">
        <v>0</v>
      </c>
      <c r="M196" s="196">
        <f t="shared" si="54"/>
        <v>0</v>
      </c>
      <c r="N196" s="198">
        <f t="shared" si="45"/>
        <v>0</v>
      </c>
      <c r="O196" s="506"/>
      <c r="P196" s="41"/>
      <c r="Q196" s="41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</row>
    <row r="197" spans="1:32" ht="15.75" customHeight="1" outlineLevel="1">
      <c r="A197" s="17"/>
      <c r="B197" s="369" t="s">
        <v>423</v>
      </c>
      <c r="C197" s="170" t="s">
        <v>94</v>
      </c>
      <c r="D197" s="485" t="s">
        <v>40</v>
      </c>
      <c r="E197" s="482"/>
      <c r="F197" s="483"/>
      <c r="G197" s="483"/>
      <c r="H197" s="180">
        <f t="shared" si="52"/>
        <v>0</v>
      </c>
      <c r="I197" s="180">
        <f t="shared" si="53"/>
        <v>0</v>
      </c>
      <c r="J197" s="506"/>
      <c r="K197" s="511"/>
      <c r="L197" s="491">
        <v>0</v>
      </c>
      <c r="M197" s="196">
        <f t="shared" si="54"/>
        <v>0</v>
      </c>
      <c r="N197" s="198">
        <f t="shared" si="45"/>
        <v>0</v>
      </c>
      <c r="O197" s="506"/>
      <c r="P197" s="41"/>
      <c r="Q197" s="41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</row>
    <row r="198" spans="1:32" ht="15.75" customHeight="1" outlineLevel="1">
      <c r="A198" s="17"/>
      <c r="B198" s="369" t="s">
        <v>424</v>
      </c>
      <c r="C198" s="170" t="s">
        <v>168</v>
      </c>
      <c r="D198" s="485" t="s">
        <v>40</v>
      </c>
      <c r="E198" s="482"/>
      <c r="F198" s="483" t="s">
        <v>326</v>
      </c>
      <c r="G198" s="483"/>
      <c r="H198" s="180">
        <f t="shared" si="52"/>
        <v>0</v>
      </c>
      <c r="I198" s="180">
        <f t="shared" si="53"/>
        <v>0</v>
      </c>
      <c r="J198" s="506"/>
      <c r="K198" s="511"/>
      <c r="L198" s="491">
        <v>0</v>
      </c>
      <c r="M198" s="196">
        <f t="shared" si="54"/>
        <v>0</v>
      </c>
      <c r="N198" s="198">
        <f t="shared" si="45"/>
        <v>0</v>
      </c>
      <c r="O198" s="506"/>
      <c r="P198" s="41"/>
      <c r="Q198" s="41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</row>
    <row r="199" spans="1:32" ht="15.75" customHeight="1" outlineLevel="1">
      <c r="A199" s="17"/>
      <c r="B199" s="369" t="s">
        <v>425</v>
      </c>
      <c r="C199" s="170" t="s">
        <v>170</v>
      </c>
      <c r="D199" s="485" t="s">
        <v>40</v>
      </c>
      <c r="E199" s="482"/>
      <c r="F199" s="483"/>
      <c r="G199" s="483"/>
      <c r="H199" s="180">
        <f t="shared" si="52"/>
        <v>0</v>
      </c>
      <c r="I199" s="180">
        <f t="shared" si="53"/>
        <v>0</v>
      </c>
      <c r="J199" s="506"/>
      <c r="K199" s="511"/>
      <c r="L199" s="491">
        <v>0</v>
      </c>
      <c r="M199" s="196">
        <f t="shared" si="54"/>
        <v>0</v>
      </c>
      <c r="N199" s="198">
        <f t="shared" si="45"/>
        <v>0</v>
      </c>
      <c r="O199" s="506"/>
      <c r="P199" s="41"/>
      <c r="Q199" s="41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</row>
    <row r="200" spans="1:32" ht="15.75" customHeight="1" outlineLevel="1">
      <c r="A200" s="17"/>
      <c r="B200" s="369" t="s">
        <v>426</v>
      </c>
      <c r="C200" s="193" t="s">
        <v>329</v>
      </c>
      <c r="D200" s="485" t="s">
        <v>40</v>
      </c>
      <c r="E200" s="482"/>
      <c r="F200" s="483"/>
      <c r="G200" s="483"/>
      <c r="H200" s="180">
        <f t="shared" si="52"/>
        <v>0</v>
      </c>
      <c r="I200" s="180">
        <f t="shared" si="53"/>
        <v>0</v>
      </c>
      <c r="J200" s="506"/>
      <c r="K200" s="507"/>
      <c r="L200" s="491">
        <v>0</v>
      </c>
      <c r="M200" s="196">
        <f t="shared" si="54"/>
        <v>0</v>
      </c>
      <c r="N200" s="368">
        <f t="shared" si="45"/>
        <v>0</v>
      </c>
      <c r="O200" s="506"/>
      <c r="P200" s="41"/>
      <c r="Q200" s="41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</row>
    <row r="201" spans="1:32" ht="15.75" customHeight="1" outlineLevel="1">
      <c r="A201" s="17"/>
      <c r="B201" s="226" t="s">
        <v>427</v>
      </c>
      <c r="C201" s="227" t="s">
        <v>428</v>
      </c>
      <c r="D201" s="486"/>
      <c r="E201" s="487"/>
      <c r="F201" s="488"/>
      <c r="G201" s="488"/>
      <c r="H201" s="232">
        <f>SUM(H202:H207)</f>
        <v>0</v>
      </c>
      <c r="I201" s="232">
        <f>SUM(I202:I207)</f>
        <v>0</v>
      </c>
      <c r="J201" s="512"/>
      <c r="K201" s="513"/>
      <c r="L201" s="514">
        <f>SUM(L202:L207)</f>
        <v>0</v>
      </c>
      <c r="M201" s="330">
        <f>SUM(M202:M207)</f>
        <v>0</v>
      </c>
      <c r="N201" s="332">
        <f t="shared" si="45"/>
        <v>0</v>
      </c>
      <c r="O201" s="512"/>
      <c r="P201" s="41"/>
      <c r="Q201" s="41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</row>
    <row r="202" spans="1:32" ht="15.75" customHeight="1" outlineLevel="1">
      <c r="A202" s="17"/>
      <c r="B202" s="369" t="s">
        <v>429</v>
      </c>
      <c r="C202" s="170" t="s">
        <v>87</v>
      </c>
      <c r="D202" s="485" t="s">
        <v>40</v>
      </c>
      <c r="E202" s="482"/>
      <c r="F202" s="483"/>
      <c r="G202" s="483"/>
      <c r="H202" s="180">
        <f t="shared" ref="H202:H207" si="55">G202*E202</f>
        <v>0</v>
      </c>
      <c r="I202" s="180">
        <f t="shared" ref="I202:I207" si="56">IF(D202="SI",H202,0)</f>
        <v>0</v>
      </c>
      <c r="J202" s="506"/>
      <c r="K202" s="511"/>
      <c r="L202" s="491">
        <v>0</v>
      </c>
      <c r="M202" s="196">
        <f t="shared" ref="M202:M207" si="57">+L202-I202</f>
        <v>0</v>
      </c>
      <c r="N202" s="371">
        <f t="shared" si="45"/>
        <v>0</v>
      </c>
      <c r="O202" s="506"/>
      <c r="P202" s="41"/>
      <c r="Q202" s="41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</row>
    <row r="203" spans="1:32" ht="15.75" customHeight="1" outlineLevel="1">
      <c r="A203" s="17"/>
      <c r="B203" s="369" t="s">
        <v>430</v>
      </c>
      <c r="C203" s="170" t="s">
        <v>91</v>
      </c>
      <c r="D203" s="485" t="s">
        <v>40</v>
      </c>
      <c r="E203" s="482"/>
      <c r="F203" s="483" t="s">
        <v>321</v>
      </c>
      <c r="G203" s="483"/>
      <c r="H203" s="180">
        <f t="shared" si="55"/>
        <v>0</v>
      </c>
      <c r="I203" s="180">
        <f t="shared" si="56"/>
        <v>0</v>
      </c>
      <c r="J203" s="506"/>
      <c r="K203" s="511"/>
      <c r="L203" s="491">
        <v>0</v>
      </c>
      <c r="M203" s="196">
        <f t="shared" si="57"/>
        <v>0</v>
      </c>
      <c r="N203" s="198">
        <f t="shared" si="45"/>
        <v>0</v>
      </c>
      <c r="O203" s="506"/>
      <c r="P203" s="41"/>
      <c r="Q203" s="41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</row>
    <row r="204" spans="1:32" ht="15.75" customHeight="1" outlineLevel="1">
      <c r="A204" s="17"/>
      <c r="B204" s="369" t="s">
        <v>431</v>
      </c>
      <c r="C204" s="170" t="s">
        <v>94</v>
      </c>
      <c r="D204" s="485" t="s">
        <v>40</v>
      </c>
      <c r="E204" s="482"/>
      <c r="F204" s="483"/>
      <c r="G204" s="483"/>
      <c r="H204" s="180">
        <f t="shared" si="55"/>
        <v>0</v>
      </c>
      <c r="I204" s="180">
        <f t="shared" si="56"/>
        <v>0</v>
      </c>
      <c r="J204" s="506"/>
      <c r="K204" s="511"/>
      <c r="L204" s="491">
        <v>0</v>
      </c>
      <c r="M204" s="196">
        <f t="shared" si="57"/>
        <v>0</v>
      </c>
      <c r="N204" s="198">
        <f t="shared" si="45"/>
        <v>0</v>
      </c>
      <c r="O204" s="506"/>
      <c r="P204" s="41"/>
      <c r="Q204" s="41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</row>
    <row r="205" spans="1:32" ht="15.75" customHeight="1" outlineLevel="1">
      <c r="A205" s="17"/>
      <c r="B205" s="369" t="s">
        <v>432</v>
      </c>
      <c r="C205" s="170" t="s">
        <v>168</v>
      </c>
      <c r="D205" s="485" t="s">
        <v>40</v>
      </c>
      <c r="E205" s="482"/>
      <c r="F205" s="483" t="s">
        <v>326</v>
      </c>
      <c r="G205" s="483"/>
      <c r="H205" s="180">
        <f t="shared" si="55"/>
        <v>0</v>
      </c>
      <c r="I205" s="180">
        <f t="shared" si="56"/>
        <v>0</v>
      </c>
      <c r="J205" s="506"/>
      <c r="K205" s="511"/>
      <c r="L205" s="491">
        <v>0</v>
      </c>
      <c r="M205" s="196">
        <f t="shared" si="57"/>
        <v>0</v>
      </c>
      <c r="N205" s="198">
        <f t="shared" si="45"/>
        <v>0</v>
      </c>
      <c r="O205" s="506"/>
      <c r="P205" s="41"/>
      <c r="Q205" s="41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</row>
    <row r="206" spans="1:32" ht="15.75" customHeight="1" outlineLevel="1">
      <c r="A206" s="17"/>
      <c r="B206" s="369" t="s">
        <v>433</v>
      </c>
      <c r="C206" s="170" t="s">
        <v>170</v>
      </c>
      <c r="D206" s="485" t="s">
        <v>40</v>
      </c>
      <c r="E206" s="482"/>
      <c r="F206" s="483"/>
      <c r="G206" s="483"/>
      <c r="H206" s="180">
        <f t="shared" si="55"/>
        <v>0</v>
      </c>
      <c r="I206" s="180">
        <f t="shared" si="56"/>
        <v>0</v>
      </c>
      <c r="J206" s="506"/>
      <c r="K206" s="511"/>
      <c r="L206" s="491">
        <v>0</v>
      </c>
      <c r="M206" s="196">
        <f t="shared" si="57"/>
        <v>0</v>
      </c>
      <c r="N206" s="198">
        <f t="shared" si="45"/>
        <v>0</v>
      </c>
      <c r="O206" s="506"/>
      <c r="P206" s="41"/>
      <c r="Q206" s="41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</row>
    <row r="207" spans="1:32" ht="15.75" customHeight="1" outlineLevel="1">
      <c r="A207" s="17"/>
      <c r="B207" s="369" t="s">
        <v>434</v>
      </c>
      <c r="C207" s="193" t="s">
        <v>329</v>
      </c>
      <c r="D207" s="485" t="s">
        <v>40</v>
      </c>
      <c r="E207" s="482"/>
      <c r="F207" s="483"/>
      <c r="G207" s="483"/>
      <c r="H207" s="180">
        <f t="shared" si="55"/>
        <v>0</v>
      </c>
      <c r="I207" s="180">
        <f t="shared" si="56"/>
        <v>0</v>
      </c>
      <c r="J207" s="506"/>
      <c r="K207" s="507"/>
      <c r="L207" s="491">
        <v>0</v>
      </c>
      <c r="M207" s="196">
        <f t="shared" si="57"/>
        <v>0</v>
      </c>
      <c r="N207" s="368">
        <f t="shared" si="45"/>
        <v>0</v>
      </c>
      <c r="O207" s="506"/>
      <c r="P207" s="41"/>
      <c r="Q207" s="41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</row>
    <row r="208" spans="1:32" ht="15.75" customHeight="1" outlineLevel="1">
      <c r="A208" s="17"/>
      <c r="B208" s="226" t="s">
        <v>435</v>
      </c>
      <c r="C208" s="227" t="s">
        <v>436</v>
      </c>
      <c r="D208" s="486"/>
      <c r="E208" s="487"/>
      <c r="F208" s="488"/>
      <c r="G208" s="488"/>
      <c r="H208" s="232">
        <f>SUM(H209:H214)</f>
        <v>0</v>
      </c>
      <c r="I208" s="232">
        <f>SUM(I209:I214)</f>
        <v>0</v>
      </c>
      <c r="J208" s="512"/>
      <c r="K208" s="513"/>
      <c r="L208" s="514">
        <f>SUM(L209:L214)</f>
        <v>0</v>
      </c>
      <c r="M208" s="330">
        <f>SUM(M209:M214)</f>
        <v>0</v>
      </c>
      <c r="N208" s="332">
        <f t="shared" si="45"/>
        <v>0</v>
      </c>
      <c r="O208" s="512"/>
      <c r="P208" s="41"/>
      <c r="Q208" s="41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</row>
    <row r="209" spans="1:32" ht="15.75" customHeight="1" outlineLevel="1">
      <c r="A209" s="17"/>
      <c r="B209" s="369" t="s">
        <v>437</v>
      </c>
      <c r="C209" s="170" t="s">
        <v>87</v>
      </c>
      <c r="D209" s="485" t="s">
        <v>40</v>
      </c>
      <c r="E209" s="482"/>
      <c r="F209" s="483"/>
      <c r="G209" s="483"/>
      <c r="H209" s="180">
        <f t="shared" ref="H209:H214" si="58">G209*E209</f>
        <v>0</v>
      </c>
      <c r="I209" s="180">
        <f t="shared" ref="I209:I214" si="59">IF(D209="SI",H209,0)</f>
        <v>0</v>
      </c>
      <c r="J209" s="506"/>
      <c r="K209" s="511"/>
      <c r="L209" s="491">
        <v>0</v>
      </c>
      <c r="M209" s="196">
        <f t="shared" ref="M209:M214" si="60">+L209-I209</f>
        <v>0</v>
      </c>
      <c r="N209" s="371">
        <f t="shared" si="45"/>
        <v>0</v>
      </c>
      <c r="O209" s="506"/>
      <c r="P209" s="41"/>
      <c r="Q209" s="41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</row>
    <row r="210" spans="1:32" ht="15.75" customHeight="1" outlineLevel="1">
      <c r="A210" s="17"/>
      <c r="B210" s="369" t="s">
        <v>437</v>
      </c>
      <c r="C210" s="170" t="s">
        <v>91</v>
      </c>
      <c r="D210" s="485" t="s">
        <v>40</v>
      </c>
      <c r="E210" s="482"/>
      <c r="F210" s="483" t="s">
        <v>321</v>
      </c>
      <c r="G210" s="483"/>
      <c r="H210" s="180">
        <f t="shared" si="58"/>
        <v>0</v>
      </c>
      <c r="I210" s="180">
        <f t="shared" si="59"/>
        <v>0</v>
      </c>
      <c r="J210" s="506"/>
      <c r="K210" s="511"/>
      <c r="L210" s="491">
        <v>0</v>
      </c>
      <c r="M210" s="196">
        <f t="shared" si="60"/>
        <v>0</v>
      </c>
      <c r="N210" s="198">
        <f t="shared" si="45"/>
        <v>0</v>
      </c>
      <c r="O210" s="506"/>
      <c r="P210" s="41"/>
      <c r="Q210" s="41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</row>
    <row r="211" spans="1:32" ht="15.75" customHeight="1" outlineLevel="1">
      <c r="A211" s="17"/>
      <c r="B211" s="369" t="s">
        <v>437</v>
      </c>
      <c r="C211" s="170" t="s">
        <v>94</v>
      </c>
      <c r="D211" s="485" t="s">
        <v>40</v>
      </c>
      <c r="E211" s="482"/>
      <c r="F211" s="483"/>
      <c r="G211" s="483"/>
      <c r="H211" s="180">
        <f t="shared" si="58"/>
        <v>0</v>
      </c>
      <c r="I211" s="180">
        <f t="shared" si="59"/>
        <v>0</v>
      </c>
      <c r="J211" s="506"/>
      <c r="K211" s="511"/>
      <c r="L211" s="491">
        <v>0</v>
      </c>
      <c r="M211" s="196">
        <f t="shared" si="60"/>
        <v>0</v>
      </c>
      <c r="N211" s="198">
        <f t="shared" si="45"/>
        <v>0</v>
      </c>
      <c r="O211" s="506"/>
      <c r="P211" s="41"/>
      <c r="Q211" s="41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</row>
    <row r="212" spans="1:32" ht="15.75" customHeight="1" outlineLevel="1">
      <c r="A212" s="17"/>
      <c r="B212" s="369" t="s">
        <v>437</v>
      </c>
      <c r="C212" s="170" t="s">
        <v>168</v>
      </c>
      <c r="D212" s="485" t="s">
        <v>40</v>
      </c>
      <c r="E212" s="482"/>
      <c r="F212" s="483" t="s">
        <v>326</v>
      </c>
      <c r="G212" s="483"/>
      <c r="H212" s="180">
        <f t="shared" si="58"/>
        <v>0</v>
      </c>
      <c r="I212" s="180">
        <f t="shared" si="59"/>
        <v>0</v>
      </c>
      <c r="J212" s="506"/>
      <c r="K212" s="511"/>
      <c r="L212" s="491">
        <v>0</v>
      </c>
      <c r="M212" s="196">
        <f t="shared" si="60"/>
        <v>0</v>
      </c>
      <c r="N212" s="198">
        <f t="shared" si="45"/>
        <v>0</v>
      </c>
      <c r="O212" s="506"/>
      <c r="P212" s="41"/>
      <c r="Q212" s="41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</row>
    <row r="213" spans="1:32" ht="15.75" customHeight="1" outlineLevel="1">
      <c r="A213" s="17"/>
      <c r="B213" s="369" t="s">
        <v>437</v>
      </c>
      <c r="C213" s="170" t="s">
        <v>170</v>
      </c>
      <c r="D213" s="485" t="s">
        <v>40</v>
      </c>
      <c r="E213" s="482"/>
      <c r="F213" s="483"/>
      <c r="G213" s="483"/>
      <c r="H213" s="180">
        <f t="shared" si="58"/>
        <v>0</v>
      </c>
      <c r="I213" s="180">
        <f t="shared" si="59"/>
        <v>0</v>
      </c>
      <c r="J213" s="506"/>
      <c r="K213" s="511"/>
      <c r="L213" s="491">
        <v>0</v>
      </c>
      <c r="M213" s="196">
        <f t="shared" si="60"/>
        <v>0</v>
      </c>
      <c r="N213" s="198">
        <f t="shared" si="45"/>
        <v>0</v>
      </c>
      <c r="O213" s="506"/>
      <c r="P213" s="41"/>
      <c r="Q213" s="41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</row>
    <row r="214" spans="1:32" ht="15.75" customHeight="1" outlineLevel="1">
      <c r="A214" s="17"/>
      <c r="B214" s="369" t="s">
        <v>437</v>
      </c>
      <c r="C214" s="193" t="s">
        <v>329</v>
      </c>
      <c r="D214" s="485" t="s">
        <v>40</v>
      </c>
      <c r="E214" s="482"/>
      <c r="F214" s="483"/>
      <c r="G214" s="483"/>
      <c r="H214" s="180">
        <f t="shared" si="58"/>
        <v>0</v>
      </c>
      <c r="I214" s="180">
        <f t="shared" si="59"/>
        <v>0</v>
      </c>
      <c r="J214" s="506"/>
      <c r="K214" s="507"/>
      <c r="L214" s="491">
        <v>0</v>
      </c>
      <c r="M214" s="196">
        <f t="shared" si="60"/>
        <v>0</v>
      </c>
      <c r="N214" s="368">
        <f t="shared" si="45"/>
        <v>0</v>
      </c>
      <c r="O214" s="506"/>
      <c r="P214" s="41"/>
      <c r="Q214" s="41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</row>
    <row r="215" spans="1:32" ht="15.75" customHeight="1" outlineLevel="1">
      <c r="A215" s="17"/>
      <c r="B215" s="226" t="s">
        <v>438</v>
      </c>
      <c r="C215" s="227" t="s">
        <v>439</v>
      </c>
      <c r="D215" s="486"/>
      <c r="E215" s="487"/>
      <c r="F215" s="488"/>
      <c r="G215" s="488"/>
      <c r="H215" s="232">
        <f>SUM(H216:H221)</f>
        <v>0</v>
      </c>
      <c r="I215" s="232">
        <f>SUM(I216:I221)</f>
        <v>0</v>
      </c>
      <c r="J215" s="512"/>
      <c r="K215" s="513"/>
      <c r="L215" s="514">
        <f>SUM(L216:L221)</f>
        <v>0</v>
      </c>
      <c r="M215" s="330">
        <f>SUM(M216:M221)</f>
        <v>0</v>
      </c>
      <c r="N215" s="332">
        <f t="shared" si="45"/>
        <v>0</v>
      </c>
      <c r="O215" s="512"/>
      <c r="P215" s="41"/>
      <c r="Q215" s="41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</row>
    <row r="216" spans="1:32" ht="15.75" customHeight="1" outlineLevel="1">
      <c r="A216" s="17"/>
      <c r="B216" s="369" t="s">
        <v>440</v>
      </c>
      <c r="C216" s="170" t="s">
        <v>87</v>
      </c>
      <c r="D216" s="485" t="s">
        <v>40</v>
      </c>
      <c r="E216" s="482"/>
      <c r="F216" s="483"/>
      <c r="G216" s="483"/>
      <c r="H216" s="180">
        <f t="shared" ref="H216:H221" si="61">G216*E216</f>
        <v>0</v>
      </c>
      <c r="I216" s="180">
        <f t="shared" ref="I216:I221" si="62">IF(D216="SI",H216,0)</f>
        <v>0</v>
      </c>
      <c r="J216" s="506"/>
      <c r="K216" s="511"/>
      <c r="L216" s="491">
        <v>0</v>
      </c>
      <c r="M216" s="196">
        <f t="shared" ref="M216:M221" si="63">+L216-I216</f>
        <v>0</v>
      </c>
      <c r="N216" s="371">
        <f t="shared" si="45"/>
        <v>0</v>
      </c>
      <c r="O216" s="506"/>
      <c r="P216" s="41"/>
      <c r="Q216" s="41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</row>
    <row r="217" spans="1:32" ht="15.75" customHeight="1" outlineLevel="1">
      <c r="A217" s="17"/>
      <c r="B217" s="369" t="s">
        <v>441</v>
      </c>
      <c r="C217" s="170" t="s">
        <v>91</v>
      </c>
      <c r="D217" s="485" t="s">
        <v>40</v>
      </c>
      <c r="E217" s="482"/>
      <c r="F217" s="483" t="s">
        <v>321</v>
      </c>
      <c r="G217" s="483"/>
      <c r="H217" s="180">
        <f t="shared" si="61"/>
        <v>0</v>
      </c>
      <c r="I217" s="180">
        <f t="shared" si="62"/>
        <v>0</v>
      </c>
      <c r="J217" s="506"/>
      <c r="K217" s="511"/>
      <c r="L217" s="491">
        <v>0</v>
      </c>
      <c r="M217" s="196">
        <f t="shared" si="63"/>
        <v>0</v>
      </c>
      <c r="N217" s="198">
        <f t="shared" si="45"/>
        <v>0</v>
      </c>
      <c r="O217" s="506"/>
      <c r="P217" s="41"/>
      <c r="Q217" s="41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</row>
    <row r="218" spans="1:32" ht="15.75" customHeight="1" outlineLevel="1">
      <c r="A218" s="17"/>
      <c r="B218" s="369" t="s">
        <v>442</v>
      </c>
      <c r="C218" s="170" t="s">
        <v>94</v>
      </c>
      <c r="D218" s="485" t="s">
        <v>40</v>
      </c>
      <c r="E218" s="482"/>
      <c r="F218" s="483"/>
      <c r="G218" s="483"/>
      <c r="H218" s="180">
        <f t="shared" si="61"/>
        <v>0</v>
      </c>
      <c r="I218" s="180">
        <f t="shared" si="62"/>
        <v>0</v>
      </c>
      <c r="J218" s="506"/>
      <c r="K218" s="511"/>
      <c r="L218" s="491">
        <v>0</v>
      </c>
      <c r="M218" s="196">
        <f t="shared" si="63"/>
        <v>0</v>
      </c>
      <c r="N218" s="198">
        <f t="shared" si="45"/>
        <v>0</v>
      </c>
      <c r="O218" s="506"/>
      <c r="P218" s="41"/>
      <c r="Q218" s="41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</row>
    <row r="219" spans="1:32" ht="15.75" customHeight="1" outlineLevel="1">
      <c r="A219" s="17"/>
      <c r="B219" s="369" t="s">
        <v>443</v>
      </c>
      <c r="C219" s="170" t="s">
        <v>168</v>
      </c>
      <c r="D219" s="485" t="s">
        <v>40</v>
      </c>
      <c r="E219" s="482"/>
      <c r="F219" s="483" t="s">
        <v>326</v>
      </c>
      <c r="G219" s="483"/>
      <c r="H219" s="180">
        <f t="shared" si="61"/>
        <v>0</v>
      </c>
      <c r="I219" s="180">
        <f t="shared" si="62"/>
        <v>0</v>
      </c>
      <c r="J219" s="506"/>
      <c r="K219" s="511"/>
      <c r="L219" s="491">
        <v>0</v>
      </c>
      <c r="M219" s="196">
        <f t="shared" si="63"/>
        <v>0</v>
      </c>
      <c r="N219" s="198">
        <f t="shared" si="45"/>
        <v>0</v>
      </c>
      <c r="O219" s="506"/>
      <c r="P219" s="41"/>
      <c r="Q219" s="41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</row>
    <row r="220" spans="1:32" ht="15.75" customHeight="1" outlineLevel="1">
      <c r="A220" s="17"/>
      <c r="B220" s="369" t="s">
        <v>444</v>
      </c>
      <c r="C220" s="170" t="s">
        <v>170</v>
      </c>
      <c r="D220" s="485" t="s">
        <v>40</v>
      </c>
      <c r="E220" s="482"/>
      <c r="F220" s="483"/>
      <c r="G220" s="483"/>
      <c r="H220" s="180">
        <f t="shared" si="61"/>
        <v>0</v>
      </c>
      <c r="I220" s="180">
        <f t="shared" si="62"/>
        <v>0</v>
      </c>
      <c r="J220" s="506"/>
      <c r="K220" s="511"/>
      <c r="L220" s="491">
        <v>0</v>
      </c>
      <c r="M220" s="196">
        <f t="shared" si="63"/>
        <v>0</v>
      </c>
      <c r="N220" s="198">
        <f t="shared" si="45"/>
        <v>0</v>
      </c>
      <c r="O220" s="506"/>
      <c r="P220" s="41"/>
      <c r="Q220" s="41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</row>
    <row r="221" spans="1:32" ht="15.75" customHeight="1" outlineLevel="1">
      <c r="A221" s="17"/>
      <c r="B221" s="369" t="s">
        <v>445</v>
      </c>
      <c r="C221" s="193" t="s">
        <v>329</v>
      </c>
      <c r="D221" s="485" t="s">
        <v>40</v>
      </c>
      <c r="E221" s="482"/>
      <c r="F221" s="483"/>
      <c r="G221" s="483"/>
      <c r="H221" s="180">
        <f t="shared" si="61"/>
        <v>0</v>
      </c>
      <c r="I221" s="180">
        <f t="shared" si="62"/>
        <v>0</v>
      </c>
      <c r="J221" s="506"/>
      <c r="K221" s="507"/>
      <c r="L221" s="491">
        <v>0</v>
      </c>
      <c r="M221" s="196">
        <f t="shared" si="63"/>
        <v>0</v>
      </c>
      <c r="N221" s="368">
        <f t="shared" si="45"/>
        <v>0</v>
      </c>
      <c r="O221" s="506"/>
      <c r="P221" s="41"/>
      <c r="Q221" s="41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</row>
    <row r="222" spans="1:32" ht="15.75" customHeight="1" outlineLevel="1">
      <c r="A222" s="17"/>
      <c r="B222" s="226" t="s">
        <v>446</v>
      </c>
      <c r="C222" s="227" t="s">
        <v>447</v>
      </c>
      <c r="D222" s="486"/>
      <c r="E222" s="487"/>
      <c r="F222" s="488"/>
      <c r="G222" s="488"/>
      <c r="H222" s="232">
        <f>SUM(H223:H228)</f>
        <v>0</v>
      </c>
      <c r="I222" s="232">
        <f>SUM(I223:I228)</f>
        <v>0</v>
      </c>
      <c r="J222" s="512"/>
      <c r="K222" s="513"/>
      <c r="L222" s="514">
        <f>SUM(L223:L228)</f>
        <v>0</v>
      </c>
      <c r="M222" s="330">
        <f>SUM(M223:M228)</f>
        <v>0</v>
      </c>
      <c r="N222" s="332">
        <f t="shared" si="45"/>
        <v>0</v>
      </c>
      <c r="O222" s="512"/>
      <c r="P222" s="41"/>
      <c r="Q222" s="41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</row>
    <row r="223" spans="1:32" ht="15.75" customHeight="1" outlineLevel="1">
      <c r="A223" s="17"/>
      <c r="B223" s="369" t="s">
        <v>448</v>
      </c>
      <c r="C223" s="170" t="s">
        <v>87</v>
      </c>
      <c r="D223" s="485" t="s">
        <v>40</v>
      </c>
      <c r="E223" s="482"/>
      <c r="F223" s="483"/>
      <c r="G223" s="483"/>
      <c r="H223" s="180">
        <f t="shared" ref="H223:H228" si="64">G223*E223</f>
        <v>0</v>
      </c>
      <c r="I223" s="180">
        <f t="shared" ref="I223:I228" si="65">IF(D223="SI",H223,0)</f>
        <v>0</v>
      </c>
      <c r="J223" s="506"/>
      <c r="K223" s="511"/>
      <c r="L223" s="491">
        <v>0</v>
      </c>
      <c r="M223" s="196">
        <f t="shared" ref="M223:M228" si="66">+L223-I223</f>
        <v>0</v>
      </c>
      <c r="N223" s="198">
        <f t="shared" si="45"/>
        <v>0</v>
      </c>
      <c r="O223" s="506"/>
      <c r="P223" s="41"/>
      <c r="Q223" s="41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</row>
    <row r="224" spans="1:32" ht="15.75" customHeight="1" outlineLevel="1">
      <c r="A224" s="17"/>
      <c r="B224" s="369" t="s">
        <v>449</v>
      </c>
      <c r="C224" s="170" t="s">
        <v>91</v>
      </c>
      <c r="D224" s="485" t="s">
        <v>40</v>
      </c>
      <c r="E224" s="482"/>
      <c r="F224" s="483" t="s">
        <v>321</v>
      </c>
      <c r="G224" s="483"/>
      <c r="H224" s="180">
        <f t="shared" si="64"/>
        <v>0</v>
      </c>
      <c r="I224" s="180">
        <f t="shared" si="65"/>
        <v>0</v>
      </c>
      <c r="J224" s="506"/>
      <c r="K224" s="511"/>
      <c r="L224" s="491">
        <v>0</v>
      </c>
      <c r="M224" s="196">
        <f t="shared" si="66"/>
        <v>0</v>
      </c>
      <c r="N224" s="198">
        <f t="shared" si="45"/>
        <v>0</v>
      </c>
      <c r="O224" s="506"/>
      <c r="P224" s="41"/>
      <c r="Q224" s="41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</row>
    <row r="225" spans="1:32" ht="15.75" customHeight="1" outlineLevel="1">
      <c r="A225" s="17"/>
      <c r="B225" s="369" t="s">
        <v>450</v>
      </c>
      <c r="C225" s="170" t="s">
        <v>94</v>
      </c>
      <c r="D225" s="485" t="s">
        <v>40</v>
      </c>
      <c r="E225" s="482"/>
      <c r="F225" s="483"/>
      <c r="G225" s="483"/>
      <c r="H225" s="180">
        <f t="shared" si="64"/>
        <v>0</v>
      </c>
      <c r="I225" s="180">
        <f t="shared" si="65"/>
        <v>0</v>
      </c>
      <c r="J225" s="506"/>
      <c r="K225" s="511"/>
      <c r="L225" s="491">
        <v>0</v>
      </c>
      <c r="M225" s="196">
        <f t="shared" si="66"/>
        <v>0</v>
      </c>
      <c r="N225" s="198">
        <f t="shared" si="45"/>
        <v>0</v>
      </c>
      <c r="O225" s="506"/>
      <c r="P225" s="41"/>
      <c r="Q225" s="41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</row>
    <row r="226" spans="1:32" ht="15.75" customHeight="1" outlineLevel="1">
      <c r="A226" s="17"/>
      <c r="B226" s="369" t="s">
        <v>451</v>
      </c>
      <c r="C226" s="170" t="s">
        <v>168</v>
      </c>
      <c r="D226" s="485" t="s">
        <v>40</v>
      </c>
      <c r="E226" s="482"/>
      <c r="F226" s="483" t="s">
        <v>326</v>
      </c>
      <c r="G226" s="483"/>
      <c r="H226" s="180">
        <f t="shared" si="64"/>
        <v>0</v>
      </c>
      <c r="I226" s="180">
        <f t="shared" si="65"/>
        <v>0</v>
      </c>
      <c r="J226" s="506"/>
      <c r="K226" s="511"/>
      <c r="L226" s="491">
        <v>0</v>
      </c>
      <c r="M226" s="196">
        <f t="shared" si="66"/>
        <v>0</v>
      </c>
      <c r="N226" s="198">
        <f t="shared" si="45"/>
        <v>0</v>
      </c>
      <c r="O226" s="506"/>
      <c r="P226" s="41"/>
      <c r="Q226" s="41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</row>
    <row r="227" spans="1:32" ht="15.75" customHeight="1" outlineLevel="1">
      <c r="A227" s="17"/>
      <c r="B227" s="369" t="s">
        <v>452</v>
      </c>
      <c r="C227" s="170" t="s">
        <v>170</v>
      </c>
      <c r="D227" s="485" t="s">
        <v>40</v>
      </c>
      <c r="E227" s="482"/>
      <c r="F227" s="483"/>
      <c r="G227" s="483"/>
      <c r="H227" s="180">
        <f t="shared" si="64"/>
        <v>0</v>
      </c>
      <c r="I227" s="180">
        <f t="shared" si="65"/>
        <v>0</v>
      </c>
      <c r="J227" s="506"/>
      <c r="K227" s="511"/>
      <c r="L227" s="491">
        <v>0</v>
      </c>
      <c r="M227" s="196">
        <f t="shared" si="66"/>
        <v>0</v>
      </c>
      <c r="N227" s="198">
        <f t="shared" si="45"/>
        <v>0</v>
      </c>
      <c r="O227" s="506"/>
      <c r="P227" s="41"/>
      <c r="Q227" s="41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</row>
    <row r="228" spans="1:32" ht="15.75" customHeight="1" outlineLevel="1">
      <c r="A228" s="17"/>
      <c r="B228" s="369" t="s">
        <v>453</v>
      </c>
      <c r="C228" s="193" t="s">
        <v>329</v>
      </c>
      <c r="D228" s="485" t="s">
        <v>40</v>
      </c>
      <c r="E228" s="482"/>
      <c r="F228" s="483"/>
      <c r="G228" s="483"/>
      <c r="H228" s="180">
        <f t="shared" si="64"/>
        <v>0</v>
      </c>
      <c r="I228" s="180">
        <f t="shared" si="65"/>
        <v>0</v>
      </c>
      <c r="J228" s="506"/>
      <c r="K228" s="507"/>
      <c r="L228" s="491">
        <v>0</v>
      </c>
      <c r="M228" s="196">
        <f t="shared" si="66"/>
        <v>0</v>
      </c>
      <c r="N228" s="368">
        <f t="shared" si="45"/>
        <v>0</v>
      </c>
      <c r="O228" s="506"/>
      <c r="P228" s="41"/>
      <c r="Q228" s="41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</row>
    <row r="229" spans="1:32" ht="15.75" customHeight="1" outlineLevel="1">
      <c r="A229" s="17"/>
      <c r="B229" s="226" t="s">
        <v>454</v>
      </c>
      <c r="C229" s="227" t="s">
        <v>455</v>
      </c>
      <c r="D229" s="486"/>
      <c r="E229" s="487"/>
      <c r="F229" s="488"/>
      <c r="G229" s="488"/>
      <c r="H229" s="232">
        <f>SUM(H230:H235)</f>
        <v>0</v>
      </c>
      <c r="I229" s="232">
        <f>SUM(I230:I235)</f>
        <v>0</v>
      </c>
      <c r="J229" s="512"/>
      <c r="K229" s="513"/>
      <c r="L229" s="514">
        <f>SUM(L230:L235)</f>
        <v>0</v>
      </c>
      <c r="M229" s="330">
        <f>SUM(M230:M235)</f>
        <v>0</v>
      </c>
      <c r="N229" s="332">
        <f t="shared" si="45"/>
        <v>0</v>
      </c>
      <c r="O229" s="512"/>
      <c r="P229" s="41"/>
      <c r="Q229" s="41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</row>
    <row r="230" spans="1:32" ht="15.75" customHeight="1" outlineLevel="1">
      <c r="A230" s="17"/>
      <c r="B230" s="369" t="s">
        <v>456</v>
      </c>
      <c r="C230" s="170" t="s">
        <v>87</v>
      </c>
      <c r="D230" s="485" t="s">
        <v>40</v>
      </c>
      <c r="E230" s="482"/>
      <c r="F230" s="483"/>
      <c r="G230" s="483"/>
      <c r="H230" s="180">
        <f t="shared" ref="H230:H235" si="67">G230*E230</f>
        <v>0</v>
      </c>
      <c r="I230" s="180">
        <f t="shared" ref="I230:I235" si="68">IF(D230="SI",H230,0)</f>
        <v>0</v>
      </c>
      <c r="J230" s="506"/>
      <c r="K230" s="511"/>
      <c r="L230" s="491">
        <v>0</v>
      </c>
      <c r="M230" s="196">
        <f t="shared" ref="M230:M235" si="69">+L230-I230</f>
        <v>0</v>
      </c>
      <c r="N230" s="371">
        <f t="shared" si="45"/>
        <v>0</v>
      </c>
      <c r="O230" s="506"/>
      <c r="P230" s="41"/>
      <c r="Q230" s="41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</row>
    <row r="231" spans="1:32" ht="15.75" customHeight="1" outlineLevel="1">
      <c r="A231" s="17"/>
      <c r="B231" s="369" t="s">
        <v>457</v>
      </c>
      <c r="C231" s="170" t="s">
        <v>91</v>
      </c>
      <c r="D231" s="485" t="s">
        <v>40</v>
      </c>
      <c r="E231" s="482"/>
      <c r="F231" s="483" t="s">
        <v>321</v>
      </c>
      <c r="G231" s="483"/>
      <c r="H231" s="180">
        <f t="shared" si="67"/>
        <v>0</v>
      </c>
      <c r="I231" s="180">
        <f t="shared" si="68"/>
        <v>0</v>
      </c>
      <c r="J231" s="506"/>
      <c r="K231" s="511"/>
      <c r="L231" s="491">
        <v>0</v>
      </c>
      <c r="M231" s="196">
        <f t="shared" si="69"/>
        <v>0</v>
      </c>
      <c r="N231" s="198">
        <f t="shared" si="45"/>
        <v>0</v>
      </c>
      <c r="O231" s="506"/>
      <c r="P231" s="41"/>
      <c r="Q231" s="41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</row>
    <row r="232" spans="1:32" ht="15.75" customHeight="1" outlineLevel="1">
      <c r="A232" s="17"/>
      <c r="B232" s="369" t="s">
        <v>458</v>
      </c>
      <c r="C232" s="170" t="s">
        <v>94</v>
      </c>
      <c r="D232" s="485" t="s">
        <v>40</v>
      </c>
      <c r="E232" s="482"/>
      <c r="F232" s="483"/>
      <c r="G232" s="483"/>
      <c r="H232" s="180">
        <f t="shared" si="67"/>
        <v>0</v>
      </c>
      <c r="I232" s="180">
        <f t="shared" si="68"/>
        <v>0</v>
      </c>
      <c r="J232" s="506"/>
      <c r="K232" s="511"/>
      <c r="L232" s="491">
        <v>0</v>
      </c>
      <c r="M232" s="196">
        <f t="shared" si="69"/>
        <v>0</v>
      </c>
      <c r="N232" s="198">
        <f t="shared" si="45"/>
        <v>0</v>
      </c>
      <c r="O232" s="506"/>
      <c r="P232" s="41"/>
      <c r="Q232" s="41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</row>
    <row r="233" spans="1:32" ht="15.75" customHeight="1" outlineLevel="1">
      <c r="A233" s="17"/>
      <c r="B233" s="369" t="s">
        <v>459</v>
      </c>
      <c r="C233" s="170" t="s">
        <v>168</v>
      </c>
      <c r="D233" s="485" t="s">
        <v>40</v>
      </c>
      <c r="E233" s="482"/>
      <c r="F233" s="483" t="s">
        <v>326</v>
      </c>
      <c r="G233" s="483"/>
      <c r="H233" s="180">
        <f t="shared" si="67"/>
        <v>0</v>
      </c>
      <c r="I233" s="180">
        <f t="shared" si="68"/>
        <v>0</v>
      </c>
      <c r="J233" s="506"/>
      <c r="K233" s="511"/>
      <c r="L233" s="491">
        <v>0</v>
      </c>
      <c r="M233" s="196">
        <f t="shared" si="69"/>
        <v>0</v>
      </c>
      <c r="N233" s="198">
        <f t="shared" si="45"/>
        <v>0</v>
      </c>
      <c r="O233" s="506"/>
      <c r="P233" s="41"/>
      <c r="Q233" s="41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</row>
    <row r="234" spans="1:32" ht="15.75" customHeight="1" outlineLevel="1">
      <c r="A234" s="17"/>
      <c r="B234" s="369" t="s">
        <v>460</v>
      </c>
      <c r="C234" s="170" t="s">
        <v>170</v>
      </c>
      <c r="D234" s="485" t="s">
        <v>40</v>
      </c>
      <c r="E234" s="482"/>
      <c r="F234" s="483"/>
      <c r="G234" s="483"/>
      <c r="H234" s="180">
        <f t="shared" si="67"/>
        <v>0</v>
      </c>
      <c r="I234" s="180">
        <f t="shared" si="68"/>
        <v>0</v>
      </c>
      <c r="J234" s="506"/>
      <c r="K234" s="511"/>
      <c r="L234" s="491">
        <v>0</v>
      </c>
      <c r="M234" s="196">
        <f t="shared" si="69"/>
        <v>0</v>
      </c>
      <c r="N234" s="198">
        <f t="shared" si="45"/>
        <v>0</v>
      </c>
      <c r="O234" s="506"/>
      <c r="P234" s="41"/>
      <c r="Q234" s="41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</row>
    <row r="235" spans="1:32" ht="15.75" customHeight="1" outlineLevel="1">
      <c r="A235" s="17"/>
      <c r="B235" s="369" t="s">
        <v>461</v>
      </c>
      <c r="C235" s="193" t="s">
        <v>329</v>
      </c>
      <c r="D235" s="485" t="s">
        <v>40</v>
      </c>
      <c r="E235" s="482"/>
      <c r="F235" s="483"/>
      <c r="G235" s="483"/>
      <c r="H235" s="180">
        <f t="shared" si="67"/>
        <v>0</v>
      </c>
      <c r="I235" s="180">
        <f t="shared" si="68"/>
        <v>0</v>
      </c>
      <c r="J235" s="506"/>
      <c r="K235" s="507"/>
      <c r="L235" s="491">
        <v>0</v>
      </c>
      <c r="M235" s="196">
        <f t="shared" si="69"/>
        <v>0</v>
      </c>
      <c r="N235" s="368">
        <f t="shared" si="45"/>
        <v>0</v>
      </c>
      <c r="O235" s="506"/>
      <c r="P235" s="41"/>
      <c r="Q235" s="41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</row>
    <row r="236" spans="1:32" ht="15.75" customHeight="1" outlineLevel="1">
      <c r="A236" s="17"/>
      <c r="B236" s="226" t="s">
        <v>462</v>
      </c>
      <c r="C236" s="227" t="s">
        <v>463</v>
      </c>
      <c r="D236" s="486"/>
      <c r="E236" s="487"/>
      <c r="F236" s="488"/>
      <c r="G236" s="488"/>
      <c r="H236" s="232">
        <f>SUM(H237:H242)</f>
        <v>0</v>
      </c>
      <c r="I236" s="232">
        <f>SUM(I237:I242)</f>
        <v>0</v>
      </c>
      <c r="J236" s="512"/>
      <c r="K236" s="513"/>
      <c r="L236" s="514">
        <f>SUM(L237:L242)</f>
        <v>0</v>
      </c>
      <c r="M236" s="330">
        <f>SUM(M237:M242)</f>
        <v>0</v>
      </c>
      <c r="N236" s="332">
        <f t="shared" si="45"/>
        <v>0</v>
      </c>
      <c r="O236" s="512"/>
      <c r="P236" s="41"/>
      <c r="Q236" s="41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</row>
    <row r="237" spans="1:32" ht="15.75" customHeight="1" outlineLevel="1">
      <c r="A237" s="17"/>
      <c r="B237" s="369" t="s">
        <v>464</v>
      </c>
      <c r="C237" s="170" t="s">
        <v>87</v>
      </c>
      <c r="D237" s="485" t="s">
        <v>40</v>
      </c>
      <c r="E237" s="482"/>
      <c r="F237" s="483"/>
      <c r="G237" s="483"/>
      <c r="H237" s="180">
        <f t="shared" ref="H237:H242" si="70">G237*E237</f>
        <v>0</v>
      </c>
      <c r="I237" s="180">
        <f t="shared" ref="I237:I242" si="71">IF(D237="SI",H237,0)</f>
        <v>0</v>
      </c>
      <c r="J237" s="506"/>
      <c r="K237" s="511"/>
      <c r="L237" s="491">
        <v>0</v>
      </c>
      <c r="M237" s="196">
        <f t="shared" ref="M237:M242" si="72">+L237-I237</f>
        <v>0</v>
      </c>
      <c r="N237" s="371">
        <f t="shared" si="45"/>
        <v>0</v>
      </c>
      <c r="O237" s="506"/>
      <c r="P237" s="41"/>
      <c r="Q237" s="41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</row>
    <row r="238" spans="1:32" ht="15.75" customHeight="1" outlineLevel="1">
      <c r="A238" s="17"/>
      <c r="B238" s="369" t="s">
        <v>465</v>
      </c>
      <c r="C238" s="170" t="s">
        <v>91</v>
      </c>
      <c r="D238" s="485" t="s">
        <v>40</v>
      </c>
      <c r="E238" s="482"/>
      <c r="F238" s="483" t="s">
        <v>321</v>
      </c>
      <c r="G238" s="483"/>
      <c r="H238" s="180">
        <f t="shared" si="70"/>
        <v>0</v>
      </c>
      <c r="I238" s="180">
        <f t="shared" si="71"/>
        <v>0</v>
      </c>
      <c r="J238" s="506"/>
      <c r="K238" s="511"/>
      <c r="L238" s="491">
        <v>0</v>
      </c>
      <c r="M238" s="196">
        <f t="shared" si="72"/>
        <v>0</v>
      </c>
      <c r="N238" s="198">
        <f t="shared" ref="N238:N301" si="73">IF(M238=0,0,(IF(I238=M238=0,1,(IF(I238=0,1,M238/I238)))))</f>
        <v>0</v>
      </c>
      <c r="O238" s="506"/>
      <c r="P238" s="41"/>
      <c r="Q238" s="41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</row>
    <row r="239" spans="1:32" ht="15.75" customHeight="1" outlineLevel="1">
      <c r="A239" s="17"/>
      <c r="B239" s="369" t="s">
        <v>466</v>
      </c>
      <c r="C239" s="170" t="s">
        <v>94</v>
      </c>
      <c r="D239" s="485" t="s">
        <v>40</v>
      </c>
      <c r="E239" s="482"/>
      <c r="F239" s="483"/>
      <c r="G239" s="483"/>
      <c r="H239" s="180">
        <f t="shared" si="70"/>
        <v>0</v>
      </c>
      <c r="I239" s="180">
        <f t="shared" si="71"/>
        <v>0</v>
      </c>
      <c r="J239" s="506"/>
      <c r="K239" s="511"/>
      <c r="L239" s="491">
        <v>0</v>
      </c>
      <c r="M239" s="196">
        <f t="shared" si="72"/>
        <v>0</v>
      </c>
      <c r="N239" s="198">
        <f t="shared" si="73"/>
        <v>0</v>
      </c>
      <c r="O239" s="506"/>
      <c r="P239" s="41"/>
      <c r="Q239" s="41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</row>
    <row r="240" spans="1:32" ht="15.75" customHeight="1" outlineLevel="1">
      <c r="A240" s="17"/>
      <c r="B240" s="369" t="s">
        <v>467</v>
      </c>
      <c r="C240" s="170" t="s">
        <v>168</v>
      </c>
      <c r="D240" s="485" t="s">
        <v>40</v>
      </c>
      <c r="E240" s="482"/>
      <c r="F240" s="483" t="s">
        <v>326</v>
      </c>
      <c r="G240" s="483"/>
      <c r="H240" s="180">
        <f t="shared" si="70"/>
        <v>0</v>
      </c>
      <c r="I240" s="180">
        <f t="shared" si="71"/>
        <v>0</v>
      </c>
      <c r="J240" s="506"/>
      <c r="K240" s="511"/>
      <c r="L240" s="491">
        <v>0</v>
      </c>
      <c r="M240" s="196">
        <f t="shared" si="72"/>
        <v>0</v>
      </c>
      <c r="N240" s="198">
        <f t="shared" si="73"/>
        <v>0</v>
      </c>
      <c r="O240" s="506"/>
      <c r="P240" s="41"/>
      <c r="Q240" s="41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</row>
    <row r="241" spans="1:32" ht="15.75" customHeight="1" outlineLevel="1">
      <c r="A241" s="17"/>
      <c r="B241" s="369" t="s">
        <v>468</v>
      </c>
      <c r="C241" s="170" t="s">
        <v>170</v>
      </c>
      <c r="D241" s="485" t="s">
        <v>40</v>
      </c>
      <c r="E241" s="482"/>
      <c r="F241" s="483"/>
      <c r="G241" s="483"/>
      <c r="H241" s="180">
        <f t="shared" si="70"/>
        <v>0</v>
      </c>
      <c r="I241" s="180">
        <f t="shared" si="71"/>
        <v>0</v>
      </c>
      <c r="J241" s="506"/>
      <c r="K241" s="511"/>
      <c r="L241" s="491">
        <v>0</v>
      </c>
      <c r="M241" s="196">
        <f t="shared" si="72"/>
        <v>0</v>
      </c>
      <c r="N241" s="198">
        <f t="shared" si="73"/>
        <v>0</v>
      </c>
      <c r="O241" s="506"/>
      <c r="P241" s="41"/>
      <c r="Q241" s="41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</row>
    <row r="242" spans="1:32" ht="15.75" customHeight="1" outlineLevel="1">
      <c r="A242" s="17"/>
      <c r="B242" s="369" t="s">
        <v>469</v>
      </c>
      <c r="C242" s="193" t="s">
        <v>329</v>
      </c>
      <c r="D242" s="485" t="s">
        <v>40</v>
      </c>
      <c r="E242" s="482"/>
      <c r="F242" s="483"/>
      <c r="G242" s="483"/>
      <c r="H242" s="180">
        <f t="shared" si="70"/>
        <v>0</v>
      </c>
      <c r="I242" s="180">
        <f t="shared" si="71"/>
        <v>0</v>
      </c>
      <c r="J242" s="506"/>
      <c r="K242" s="507"/>
      <c r="L242" s="491">
        <v>0</v>
      </c>
      <c r="M242" s="196">
        <f t="shared" si="72"/>
        <v>0</v>
      </c>
      <c r="N242" s="368">
        <f t="shared" si="73"/>
        <v>0</v>
      </c>
      <c r="O242" s="506"/>
      <c r="P242" s="41"/>
      <c r="Q242" s="41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</row>
    <row r="243" spans="1:32" ht="15.75" customHeight="1" outlineLevel="1">
      <c r="A243" s="17"/>
      <c r="B243" s="226" t="s">
        <v>470</v>
      </c>
      <c r="C243" s="227" t="s">
        <v>471</v>
      </c>
      <c r="D243" s="486"/>
      <c r="E243" s="487"/>
      <c r="F243" s="488"/>
      <c r="G243" s="488"/>
      <c r="H243" s="232">
        <f>SUM(H244:H249)</f>
        <v>0</v>
      </c>
      <c r="I243" s="232">
        <f>SUM(I244:I249)</f>
        <v>0</v>
      </c>
      <c r="J243" s="512"/>
      <c r="K243" s="513"/>
      <c r="L243" s="514">
        <f>SUM(L244:L249)</f>
        <v>0</v>
      </c>
      <c r="M243" s="330">
        <f>SUM(M244:M249)</f>
        <v>0</v>
      </c>
      <c r="N243" s="332">
        <f t="shared" si="73"/>
        <v>0</v>
      </c>
      <c r="O243" s="512"/>
      <c r="P243" s="41"/>
      <c r="Q243" s="41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</row>
    <row r="244" spans="1:32" ht="15.75" customHeight="1" outlineLevel="1">
      <c r="A244" s="17"/>
      <c r="B244" s="369" t="s">
        <v>472</v>
      </c>
      <c r="C244" s="170" t="s">
        <v>87</v>
      </c>
      <c r="D244" s="485" t="s">
        <v>40</v>
      </c>
      <c r="E244" s="482"/>
      <c r="F244" s="483"/>
      <c r="G244" s="483"/>
      <c r="H244" s="180">
        <f t="shared" ref="H244:H249" si="74">G244*E244</f>
        <v>0</v>
      </c>
      <c r="I244" s="180">
        <f t="shared" ref="I244:I249" si="75">IF(D244="SI",H244,0)</f>
        <v>0</v>
      </c>
      <c r="J244" s="506"/>
      <c r="K244" s="511"/>
      <c r="L244" s="491">
        <v>0</v>
      </c>
      <c r="M244" s="196">
        <f t="shared" ref="M244:M249" si="76">+L244-I244</f>
        <v>0</v>
      </c>
      <c r="N244" s="371">
        <f t="shared" si="73"/>
        <v>0</v>
      </c>
      <c r="O244" s="506"/>
      <c r="P244" s="41"/>
      <c r="Q244" s="41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</row>
    <row r="245" spans="1:32" ht="15.75" customHeight="1" outlineLevel="1">
      <c r="A245" s="17"/>
      <c r="B245" s="369" t="s">
        <v>473</v>
      </c>
      <c r="C245" s="170" t="s">
        <v>91</v>
      </c>
      <c r="D245" s="485" t="s">
        <v>40</v>
      </c>
      <c r="E245" s="482"/>
      <c r="F245" s="483" t="s">
        <v>321</v>
      </c>
      <c r="G245" s="483"/>
      <c r="H245" s="180">
        <f t="shared" si="74"/>
        <v>0</v>
      </c>
      <c r="I245" s="180">
        <f t="shared" si="75"/>
        <v>0</v>
      </c>
      <c r="J245" s="506"/>
      <c r="K245" s="511"/>
      <c r="L245" s="491">
        <v>0</v>
      </c>
      <c r="M245" s="196">
        <f t="shared" si="76"/>
        <v>0</v>
      </c>
      <c r="N245" s="198">
        <f t="shared" si="73"/>
        <v>0</v>
      </c>
      <c r="O245" s="506"/>
      <c r="P245" s="41"/>
      <c r="Q245" s="41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</row>
    <row r="246" spans="1:32" ht="15.75" customHeight="1" outlineLevel="1">
      <c r="A246" s="17"/>
      <c r="B246" s="369" t="s">
        <v>474</v>
      </c>
      <c r="C246" s="170" t="s">
        <v>94</v>
      </c>
      <c r="D246" s="485" t="s">
        <v>40</v>
      </c>
      <c r="E246" s="482"/>
      <c r="F246" s="483"/>
      <c r="G246" s="483"/>
      <c r="H246" s="180">
        <f t="shared" si="74"/>
        <v>0</v>
      </c>
      <c r="I246" s="180">
        <f t="shared" si="75"/>
        <v>0</v>
      </c>
      <c r="J246" s="506"/>
      <c r="K246" s="511"/>
      <c r="L246" s="491">
        <v>0</v>
      </c>
      <c r="M246" s="196">
        <f t="shared" si="76"/>
        <v>0</v>
      </c>
      <c r="N246" s="198">
        <f t="shared" si="73"/>
        <v>0</v>
      </c>
      <c r="O246" s="506"/>
      <c r="P246" s="41"/>
      <c r="Q246" s="41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</row>
    <row r="247" spans="1:32" ht="15.75" customHeight="1" outlineLevel="1">
      <c r="A247" s="17"/>
      <c r="B247" s="369" t="s">
        <v>475</v>
      </c>
      <c r="C247" s="170" t="s">
        <v>168</v>
      </c>
      <c r="D247" s="485" t="s">
        <v>40</v>
      </c>
      <c r="E247" s="482"/>
      <c r="F247" s="483" t="s">
        <v>326</v>
      </c>
      <c r="G247" s="483"/>
      <c r="H247" s="180">
        <f t="shared" si="74"/>
        <v>0</v>
      </c>
      <c r="I247" s="180">
        <f t="shared" si="75"/>
        <v>0</v>
      </c>
      <c r="J247" s="506"/>
      <c r="K247" s="511"/>
      <c r="L247" s="491">
        <v>0</v>
      </c>
      <c r="M247" s="196">
        <f t="shared" si="76"/>
        <v>0</v>
      </c>
      <c r="N247" s="198">
        <f t="shared" si="73"/>
        <v>0</v>
      </c>
      <c r="O247" s="506"/>
      <c r="P247" s="41"/>
      <c r="Q247" s="41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</row>
    <row r="248" spans="1:32" ht="15.75" customHeight="1" outlineLevel="1">
      <c r="A248" s="17"/>
      <c r="B248" s="369" t="s">
        <v>476</v>
      </c>
      <c r="C248" s="170" t="s">
        <v>170</v>
      </c>
      <c r="D248" s="485" t="s">
        <v>40</v>
      </c>
      <c r="E248" s="482"/>
      <c r="F248" s="483"/>
      <c r="G248" s="483"/>
      <c r="H248" s="180">
        <f t="shared" si="74"/>
        <v>0</v>
      </c>
      <c r="I248" s="180">
        <f t="shared" si="75"/>
        <v>0</v>
      </c>
      <c r="J248" s="506"/>
      <c r="K248" s="511"/>
      <c r="L248" s="491">
        <v>0</v>
      </c>
      <c r="M248" s="196">
        <f t="shared" si="76"/>
        <v>0</v>
      </c>
      <c r="N248" s="198">
        <f t="shared" si="73"/>
        <v>0</v>
      </c>
      <c r="O248" s="506"/>
      <c r="P248" s="41"/>
      <c r="Q248" s="41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</row>
    <row r="249" spans="1:32" ht="15.75" customHeight="1" outlineLevel="1">
      <c r="A249" s="17"/>
      <c r="B249" s="369" t="s">
        <v>477</v>
      </c>
      <c r="C249" s="193" t="s">
        <v>329</v>
      </c>
      <c r="D249" s="485" t="s">
        <v>40</v>
      </c>
      <c r="E249" s="482"/>
      <c r="F249" s="483"/>
      <c r="G249" s="483"/>
      <c r="H249" s="180">
        <f t="shared" si="74"/>
        <v>0</v>
      </c>
      <c r="I249" s="180">
        <f t="shared" si="75"/>
        <v>0</v>
      </c>
      <c r="J249" s="506"/>
      <c r="K249" s="507"/>
      <c r="L249" s="491">
        <v>0</v>
      </c>
      <c r="M249" s="196">
        <f t="shared" si="76"/>
        <v>0</v>
      </c>
      <c r="N249" s="368">
        <f t="shared" si="73"/>
        <v>0</v>
      </c>
      <c r="O249" s="506"/>
      <c r="P249" s="41"/>
      <c r="Q249" s="41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</row>
    <row r="250" spans="1:32" ht="15.75" customHeight="1" outlineLevel="1">
      <c r="A250" s="17"/>
      <c r="B250" s="226" t="s">
        <v>478</v>
      </c>
      <c r="C250" s="227" t="s">
        <v>479</v>
      </c>
      <c r="D250" s="486"/>
      <c r="E250" s="487"/>
      <c r="F250" s="488"/>
      <c r="G250" s="488"/>
      <c r="H250" s="232">
        <f>SUM(H251:H256)</f>
        <v>0</v>
      </c>
      <c r="I250" s="232">
        <f>SUM(I251:I256)</f>
        <v>0</v>
      </c>
      <c r="J250" s="512"/>
      <c r="K250" s="513"/>
      <c r="L250" s="514">
        <f>SUM(L251:L256)</f>
        <v>0</v>
      </c>
      <c r="M250" s="330">
        <f>SUM(M251:M256)</f>
        <v>0</v>
      </c>
      <c r="N250" s="332">
        <f t="shared" si="73"/>
        <v>0</v>
      </c>
      <c r="O250" s="512"/>
      <c r="P250" s="41"/>
      <c r="Q250" s="41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</row>
    <row r="251" spans="1:32" ht="15.75" customHeight="1" outlineLevel="1">
      <c r="A251" s="17"/>
      <c r="B251" s="369" t="s">
        <v>480</v>
      </c>
      <c r="C251" s="170" t="s">
        <v>87</v>
      </c>
      <c r="D251" s="485" t="s">
        <v>40</v>
      </c>
      <c r="E251" s="482"/>
      <c r="F251" s="483"/>
      <c r="G251" s="483"/>
      <c r="H251" s="180">
        <f t="shared" ref="H251:H256" si="77">G251*E251</f>
        <v>0</v>
      </c>
      <c r="I251" s="180">
        <f t="shared" ref="I251:I256" si="78">IF(D251="SI",H251,0)</f>
        <v>0</v>
      </c>
      <c r="J251" s="506"/>
      <c r="K251" s="511"/>
      <c r="L251" s="491">
        <v>0</v>
      </c>
      <c r="M251" s="196">
        <f t="shared" ref="M251:M256" si="79">+L251-I251</f>
        <v>0</v>
      </c>
      <c r="N251" s="198">
        <f t="shared" si="73"/>
        <v>0</v>
      </c>
      <c r="O251" s="506"/>
      <c r="P251" s="41"/>
      <c r="Q251" s="41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</row>
    <row r="252" spans="1:32" ht="15.75" customHeight="1" outlineLevel="1">
      <c r="A252" s="17"/>
      <c r="B252" s="369" t="s">
        <v>481</v>
      </c>
      <c r="C252" s="170" t="s">
        <v>91</v>
      </c>
      <c r="D252" s="485" t="s">
        <v>40</v>
      </c>
      <c r="E252" s="482"/>
      <c r="F252" s="483" t="s">
        <v>321</v>
      </c>
      <c r="G252" s="483"/>
      <c r="H252" s="180">
        <f t="shared" si="77"/>
        <v>0</v>
      </c>
      <c r="I252" s="180">
        <f t="shared" si="78"/>
        <v>0</v>
      </c>
      <c r="J252" s="506"/>
      <c r="K252" s="511"/>
      <c r="L252" s="491">
        <v>0</v>
      </c>
      <c r="M252" s="196">
        <f t="shared" si="79"/>
        <v>0</v>
      </c>
      <c r="N252" s="198">
        <f t="shared" si="73"/>
        <v>0</v>
      </c>
      <c r="O252" s="506"/>
      <c r="P252" s="41"/>
      <c r="Q252" s="41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</row>
    <row r="253" spans="1:32" ht="15.75" customHeight="1" outlineLevel="1">
      <c r="A253" s="17"/>
      <c r="B253" s="369" t="s">
        <v>482</v>
      </c>
      <c r="C253" s="170" t="s">
        <v>94</v>
      </c>
      <c r="D253" s="485" t="s">
        <v>40</v>
      </c>
      <c r="E253" s="482"/>
      <c r="F253" s="483"/>
      <c r="G253" s="483"/>
      <c r="H253" s="180">
        <f t="shared" si="77"/>
        <v>0</v>
      </c>
      <c r="I253" s="180">
        <f t="shared" si="78"/>
        <v>0</v>
      </c>
      <c r="J253" s="506"/>
      <c r="K253" s="511"/>
      <c r="L253" s="491">
        <v>0</v>
      </c>
      <c r="M253" s="196">
        <f t="shared" si="79"/>
        <v>0</v>
      </c>
      <c r="N253" s="198">
        <f t="shared" si="73"/>
        <v>0</v>
      </c>
      <c r="O253" s="506"/>
      <c r="P253" s="41"/>
      <c r="Q253" s="41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</row>
    <row r="254" spans="1:32" ht="15.75" customHeight="1" outlineLevel="1">
      <c r="A254" s="17"/>
      <c r="B254" s="369" t="s">
        <v>483</v>
      </c>
      <c r="C254" s="170" t="s">
        <v>168</v>
      </c>
      <c r="D254" s="485" t="s">
        <v>40</v>
      </c>
      <c r="E254" s="482"/>
      <c r="F254" s="483" t="s">
        <v>326</v>
      </c>
      <c r="G254" s="483"/>
      <c r="H254" s="180">
        <f t="shared" si="77"/>
        <v>0</v>
      </c>
      <c r="I254" s="180">
        <f t="shared" si="78"/>
        <v>0</v>
      </c>
      <c r="J254" s="506"/>
      <c r="K254" s="511"/>
      <c r="L254" s="491">
        <v>0</v>
      </c>
      <c r="M254" s="196">
        <f t="shared" si="79"/>
        <v>0</v>
      </c>
      <c r="N254" s="198">
        <f t="shared" si="73"/>
        <v>0</v>
      </c>
      <c r="O254" s="506"/>
      <c r="P254" s="41"/>
      <c r="Q254" s="41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</row>
    <row r="255" spans="1:32" ht="15.75" customHeight="1" outlineLevel="1">
      <c r="A255" s="17"/>
      <c r="B255" s="369" t="s">
        <v>484</v>
      </c>
      <c r="C255" s="170" t="s">
        <v>170</v>
      </c>
      <c r="D255" s="485" t="s">
        <v>40</v>
      </c>
      <c r="E255" s="482"/>
      <c r="F255" s="483"/>
      <c r="G255" s="483"/>
      <c r="H255" s="180">
        <f t="shared" si="77"/>
        <v>0</v>
      </c>
      <c r="I255" s="180">
        <f t="shared" si="78"/>
        <v>0</v>
      </c>
      <c r="J255" s="506"/>
      <c r="K255" s="511"/>
      <c r="L255" s="491">
        <v>0</v>
      </c>
      <c r="M255" s="196">
        <f t="shared" si="79"/>
        <v>0</v>
      </c>
      <c r="N255" s="198">
        <f t="shared" si="73"/>
        <v>0</v>
      </c>
      <c r="O255" s="506"/>
      <c r="P255" s="41"/>
      <c r="Q255" s="41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</row>
    <row r="256" spans="1:32" ht="15.75" customHeight="1" outlineLevel="1">
      <c r="A256" s="17"/>
      <c r="B256" s="369" t="s">
        <v>485</v>
      </c>
      <c r="C256" s="193" t="s">
        <v>329</v>
      </c>
      <c r="D256" s="485" t="s">
        <v>40</v>
      </c>
      <c r="E256" s="482"/>
      <c r="F256" s="483"/>
      <c r="G256" s="483"/>
      <c r="H256" s="180">
        <f t="shared" si="77"/>
        <v>0</v>
      </c>
      <c r="I256" s="180">
        <f t="shared" si="78"/>
        <v>0</v>
      </c>
      <c r="J256" s="506"/>
      <c r="K256" s="507"/>
      <c r="L256" s="491">
        <v>0</v>
      </c>
      <c r="M256" s="196">
        <f t="shared" si="79"/>
        <v>0</v>
      </c>
      <c r="N256" s="368">
        <f t="shared" si="73"/>
        <v>0</v>
      </c>
      <c r="O256" s="506"/>
      <c r="P256" s="41"/>
      <c r="Q256" s="41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</row>
    <row r="257" spans="1:32" ht="15.75" customHeight="1" outlineLevel="1">
      <c r="A257" s="17"/>
      <c r="B257" s="226" t="s">
        <v>486</v>
      </c>
      <c r="C257" s="227" t="s">
        <v>487</v>
      </c>
      <c r="D257" s="486"/>
      <c r="E257" s="487"/>
      <c r="F257" s="488"/>
      <c r="G257" s="488"/>
      <c r="H257" s="232">
        <f>SUM(H258:H263)</f>
        <v>0</v>
      </c>
      <c r="I257" s="232">
        <f>SUM(I258:I263)</f>
        <v>0</v>
      </c>
      <c r="J257" s="512"/>
      <c r="K257" s="513"/>
      <c r="L257" s="514">
        <f>SUM(L258:L263)</f>
        <v>0</v>
      </c>
      <c r="M257" s="330">
        <f>SUM(M258:M263)</f>
        <v>0</v>
      </c>
      <c r="N257" s="332">
        <f t="shared" si="73"/>
        <v>0</v>
      </c>
      <c r="O257" s="512"/>
      <c r="P257" s="41"/>
      <c r="Q257" s="41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</row>
    <row r="258" spans="1:32" ht="15.75" customHeight="1" outlineLevel="1">
      <c r="A258" s="17"/>
      <c r="B258" s="369" t="s">
        <v>488</v>
      </c>
      <c r="C258" s="170" t="s">
        <v>87</v>
      </c>
      <c r="D258" s="485" t="s">
        <v>40</v>
      </c>
      <c r="E258" s="482"/>
      <c r="F258" s="483"/>
      <c r="G258" s="483"/>
      <c r="H258" s="180">
        <f t="shared" ref="H258:H263" si="80">G258*E258</f>
        <v>0</v>
      </c>
      <c r="I258" s="180">
        <f t="shared" ref="I258:I263" si="81">IF(D258="SI",H258,0)</f>
        <v>0</v>
      </c>
      <c r="J258" s="506"/>
      <c r="K258" s="511"/>
      <c r="L258" s="491">
        <v>0</v>
      </c>
      <c r="M258" s="196">
        <f t="shared" ref="M258:M263" si="82">+L258-I258</f>
        <v>0</v>
      </c>
      <c r="N258" s="371">
        <f t="shared" si="73"/>
        <v>0</v>
      </c>
      <c r="O258" s="506"/>
      <c r="P258" s="41"/>
      <c r="Q258" s="41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</row>
    <row r="259" spans="1:32" ht="15.75" customHeight="1" outlineLevel="1">
      <c r="A259" s="17"/>
      <c r="B259" s="369" t="s">
        <v>489</v>
      </c>
      <c r="C259" s="170" t="s">
        <v>91</v>
      </c>
      <c r="D259" s="485" t="s">
        <v>40</v>
      </c>
      <c r="E259" s="482"/>
      <c r="F259" s="483" t="s">
        <v>321</v>
      </c>
      <c r="G259" s="483"/>
      <c r="H259" s="180">
        <f t="shared" si="80"/>
        <v>0</v>
      </c>
      <c r="I259" s="180">
        <f t="shared" si="81"/>
        <v>0</v>
      </c>
      <c r="J259" s="506"/>
      <c r="K259" s="511"/>
      <c r="L259" s="491">
        <v>0</v>
      </c>
      <c r="M259" s="196">
        <f t="shared" si="82"/>
        <v>0</v>
      </c>
      <c r="N259" s="198">
        <f t="shared" si="73"/>
        <v>0</v>
      </c>
      <c r="O259" s="506"/>
      <c r="P259" s="41"/>
      <c r="Q259" s="41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</row>
    <row r="260" spans="1:32" ht="15.75" customHeight="1" outlineLevel="1">
      <c r="A260" s="17"/>
      <c r="B260" s="369" t="s">
        <v>490</v>
      </c>
      <c r="C260" s="170" t="s">
        <v>94</v>
      </c>
      <c r="D260" s="485" t="s">
        <v>40</v>
      </c>
      <c r="E260" s="482"/>
      <c r="F260" s="483"/>
      <c r="G260" s="483"/>
      <c r="H260" s="180">
        <f t="shared" si="80"/>
        <v>0</v>
      </c>
      <c r="I260" s="180">
        <f t="shared" si="81"/>
        <v>0</v>
      </c>
      <c r="J260" s="506"/>
      <c r="K260" s="511"/>
      <c r="L260" s="491">
        <v>0</v>
      </c>
      <c r="M260" s="196">
        <f t="shared" si="82"/>
        <v>0</v>
      </c>
      <c r="N260" s="198">
        <f t="shared" si="73"/>
        <v>0</v>
      </c>
      <c r="O260" s="506"/>
      <c r="P260" s="41"/>
      <c r="Q260" s="41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</row>
    <row r="261" spans="1:32" ht="15.75" customHeight="1" outlineLevel="1">
      <c r="A261" s="17"/>
      <c r="B261" s="369" t="s">
        <v>491</v>
      </c>
      <c r="C261" s="170" t="s">
        <v>168</v>
      </c>
      <c r="D261" s="485" t="s">
        <v>40</v>
      </c>
      <c r="E261" s="482"/>
      <c r="F261" s="483" t="s">
        <v>326</v>
      </c>
      <c r="G261" s="483"/>
      <c r="H261" s="180">
        <f t="shared" si="80"/>
        <v>0</v>
      </c>
      <c r="I261" s="180">
        <f t="shared" si="81"/>
        <v>0</v>
      </c>
      <c r="J261" s="506"/>
      <c r="K261" s="511"/>
      <c r="L261" s="491">
        <v>0</v>
      </c>
      <c r="M261" s="196">
        <f t="shared" si="82"/>
        <v>0</v>
      </c>
      <c r="N261" s="198">
        <f t="shared" si="73"/>
        <v>0</v>
      </c>
      <c r="O261" s="506"/>
      <c r="P261" s="41"/>
      <c r="Q261" s="41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</row>
    <row r="262" spans="1:32" ht="15.75" customHeight="1" outlineLevel="1">
      <c r="A262" s="17"/>
      <c r="B262" s="369" t="s">
        <v>492</v>
      </c>
      <c r="C262" s="170" t="s">
        <v>170</v>
      </c>
      <c r="D262" s="485" t="s">
        <v>40</v>
      </c>
      <c r="E262" s="482"/>
      <c r="F262" s="483"/>
      <c r="G262" s="483"/>
      <c r="H262" s="180">
        <f t="shared" si="80"/>
        <v>0</v>
      </c>
      <c r="I262" s="180">
        <f t="shared" si="81"/>
        <v>0</v>
      </c>
      <c r="J262" s="506"/>
      <c r="K262" s="511"/>
      <c r="L262" s="491">
        <v>0</v>
      </c>
      <c r="M262" s="196">
        <f t="shared" si="82"/>
        <v>0</v>
      </c>
      <c r="N262" s="198">
        <f t="shared" si="73"/>
        <v>0</v>
      </c>
      <c r="O262" s="506"/>
      <c r="P262" s="41"/>
      <c r="Q262" s="41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</row>
    <row r="263" spans="1:32" ht="15.75" customHeight="1" outlineLevel="1">
      <c r="A263" s="17"/>
      <c r="B263" s="369" t="s">
        <v>493</v>
      </c>
      <c r="C263" s="193" t="s">
        <v>329</v>
      </c>
      <c r="D263" s="485" t="s">
        <v>40</v>
      </c>
      <c r="E263" s="482"/>
      <c r="F263" s="483"/>
      <c r="G263" s="483"/>
      <c r="H263" s="180">
        <f t="shared" si="80"/>
        <v>0</v>
      </c>
      <c r="I263" s="180">
        <f t="shared" si="81"/>
        <v>0</v>
      </c>
      <c r="J263" s="506"/>
      <c r="K263" s="507"/>
      <c r="L263" s="491">
        <v>0</v>
      </c>
      <c r="M263" s="196">
        <f t="shared" si="82"/>
        <v>0</v>
      </c>
      <c r="N263" s="368">
        <f t="shared" si="73"/>
        <v>0</v>
      </c>
      <c r="O263" s="506"/>
      <c r="P263" s="41"/>
      <c r="Q263" s="41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</row>
    <row r="264" spans="1:32" ht="15.75" customHeight="1" outlineLevel="1">
      <c r="A264" s="17"/>
      <c r="B264" s="226" t="s">
        <v>494</v>
      </c>
      <c r="C264" s="227" t="s">
        <v>495</v>
      </c>
      <c r="D264" s="486"/>
      <c r="E264" s="487"/>
      <c r="F264" s="488"/>
      <c r="G264" s="488"/>
      <c r="H264" s="232">
        <f>SUM(H265:H270)</f>
        <v>0</v>
      </c>
      <c r="I264" s="232">
        <f>SUM(I265:I270)</f>
        <v>0</v>
      </c>
      <c r="J264" s="512"/>
      <c r="K264" s="513"/>
      <c r="L264" s="514">
        <f>SUM(L265:L270)</f>
        <v>0</v>
      </c>
      <c r="M264" s="330">
        <f>SUM(M265:M270)</f>
        <v>0</v>
      </c>
      <c r="N264" s="332">
        <f t="shared" si="73"/>
        <v>0</v>
      </c>
      <c r="O264" s="512"/>
      <c r="P264" s="41"/>
      <c r="Q264" s="41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</row>
    <row r="265" spans="1:32" ht="15.75" customHeight="1" outlineLevel="1">
      <c r="A265" s="17"/>
      <c r="B265" s="369" t="s">
        <v>496</v>
      </c>
      <c r="C265" s="170" t="s">
        <v>87</v>
      </c>
      <c r="D265" s="485" t="s">
        <v>40</v>
      </c>
      <c r="E265" s="482"/>
      <c r="F265" s="483"/>
      <c r="G265" s="483"/>
      <c r="H265" s="180">
        <f t="shared" ref="H265:H270" si="83">G265*E265</f>
        <v>0</v>
      </c>
      <c r="I265" s="180">
        <f t="shared" ref="I265:I270" si="84">IF(D265="SI",H265,0)</f>
        <v>0</v>
      </c>
      <c r="J265" s="506"/>
      <c r="K265" s="511"/>
      <c r="L265" s="491">
        <v>0</v>
      </c>
      <c r="M265" s="196">
        <f t="shared" ref="M265:M270" si="85">+L265-I265</f>
        <v>0</v>
      </c>
      <c r="N265" s="371">
        <f t="shared" si="73"/>
        <v>0</v>
      </c>
      <c r="O265" s="506"/>
      <c r="P265" s="41"/>
      <c r="Q265" s="41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</row>
    <row r="266" spans="1:32" ht="15.75" customHeight="1" outlineLevel="1">
      <c r="A266" s="17"/>
      <c r="B266" s="369" t="s">
        <v>496</v>
      </c>
      <c r="C266" s="170" t="s">
        <v>91</v>
      </c>
      <c r="D266" s="485" t="s">
        <v>40</v>
      </c>
      <c r="E266" s="482">
        <v>1</v>
      </c>
      <c r="F266" s="483"/>
      <c r="G266" s="483"/>
      <c r="H266" s="180">
        <f t="shared" si="83"/>
        <v>0</v>
      </c>
      <c r="I266" s="180">
        <f t="shared" si="84"/>
        <v>0</v>
      </c>
      <c r="J266" s="506"/>
      <c r="K266" s="511"/>
      <c r="L266" s="491">
        <v>0</v>
      </c>
      <c r="M266" s="196">
        <f t="shared" si="85"/>
        <v>0</v>
      </c>
      <c r="N266" s="198">
        <f t="shared" si="73"/>
        <v>0</v>
      </c>
      <c r="O266" s="506"/>
      <c r="P266" s="41"/>
      <c r="Q266" s="41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</row>
    <row r="267" spans="1:32" ht="15.75" customHeight="1" outlineLevel="1">
      <c r="A267" s="17"/>
      <c r="B267" s="369" t="s">
        <v>496</v>
      </c>
      <c r="C267" s="170" t="s">
        <v>94</v>
      </c>
      <c r="D267" s="485" t="s">
        <v>40</v>
      </c>
      <c r="E267" s="482"/>
      <c r="F267" s="483"/>
      <c r="G267" s="483"/>
      <c r="H267" s="180">
        <f t="shared" si="83"/>
        <v>0</v>
      </c>
      <c r="I267" s="180">
        <f t="shared" si="84"/>
        <v>0</v>
      </c>
      <c r="J267" s="506"/>
      <c r="K267" s="511"/>
      <c r="L267" s="491">
        <v>0</v>
      </c>
      <c r="M267" s="196">
        <f t="shared" si="85"/>
        <v>0</v>
      </c>
      <c r="N267" s="198">
        <f t="shared" si="73"/>
        <v>0</v>
      </c>
      <c r="O267" s="506"/>
      <c r="P267" s="41"/>
      <c r="Q267" s="41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</row>
    <row r="268" spans="1:32" ht="15.75" customHeight="1" outlineLevel="1">
      <c r="A268" s="17"/>
      <c r="B268" s="369" t="s">
        <v>496</v>
      </c>
      <c r="C268" s="170" t="s">
        <v>168</v>
      </c>
      <c r="D268" s="485" t="s">
        <v>40</v>
      </c>
      <c r="E268" s="482"/>
      <c r="F268" s="483" t="s">
        <v>326</v>
      </c>
      <c r="G268" s="483"/>
      <c r="H268" s="180">
        <f t="shared" si="83"/>
        <v>0</v>
      </c>
      <c r="I268" s="180">
        <f t="shared" si="84"/>
        <v>0</v>
      </c>
      <c r="J268" s="506"/>
      <c r="K268" s="511"/>
      <c r="L268" s="491">
        <v>0</v>
      </c>
      <c r="M268" s="196">
        <f t="shared" si="85"/>
        <v>0</v>
      </c>
      <c r="N268" s="198">
        <f t="shared" si="73"/>
        <v>0</v>
      </c>
      <c r="O268" s="506"/>
      <c r="P268" s="41"/>
      <c r="Q268" s="41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</row>
    <row r="269" spans="1:32" ht="15.75" customHeight="1" outlineLevel="1">
      <c r="A269" s="17"/>
      <c r="B269" s="369" t="s">
        <v>496</v>
      </c>
      <c r="C269" s="170" t="s">
        <v>170</v>
      </c>
      <c r="D269" s="485" t="s">
        <v>40</v>
      </c>
      <c r="E269" s="482"/>
      <c r="F269" s="483"/>
      <c r="G269" s="483"/>
      <c r="H269" s="180">
        <f t="shared" si="83"/>
        <v>0</v>
      </c>
      <c r="I269" s="180">
        <f t="shared" si="84"/>
        <v>0</v>
      </c>
      <c r="J269" s="506"/>
      <c r="K269" s="511"/>
      <c r="L269" s="491">
        <v>0</v>
      </c>
      <c r="M269" s="196">
        <f t="shared" si="85"/>
        <v>0</v>
      </c>
      <c r="N269" s="198">
        <f t="shared" si="73"/>
        <v>0</v>
      </c>
      <c r="O269" s="506"/>
      <c r="P269" s="41"/>
      <c r="Q269" s="41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</row>
    <row r="270" spans="1:32" ht="15.75" customHeight="1" outlineLevel="1">
      <c r="A270" s="17"/>
      <c r="B270" s="369" t="s">
        <v>496</v>
      </c>
      <c r="C270" s="193" t="s">
        <v>329</v>
      </c>
      <c r="D270" s="485" t="s">
        <v>40</v>
      </c>
      <c r="E270" s="482"/>
      <c r="F270" s="483"/>
      <c r="G270" s="483"/>
      <c r="H270" s="180">
        <f t="shared" si="83"/>
        <v>0</v>
      </c>
      <c r="I270" s="180">
        <f t="shared" si="84"/>
        <v>0</v>
      </c>
      <c r="J270" s="506"/>
      <c r="K270" s="507"/>
      <c r="L270" s="491">
        <v>0</v>
      </c>
      <c r="M270" s="196">
        <f t="shared" si="85"/>
        <v>0</v>
      </c>
      <c r="N270" s="368">
        <f t="shared" si="73"/>
        <v>0</v>
      </c>
      <c r="O270" s="506"/>
      <c r="P270" s="41"/>
      <c r="Q270" s="41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</row>
    <row r="271" spans="1:32" ht="15.75" customHeight="1" outlineLevel="1">
      <c r="A271" s="17"/>
      <c r="B271" s="226" t="s">
        <v>497</v>
      </c>
      <c r="C271" s="227" t="s">
        <v>498</v>
      </c>
      <c r="D271" s="486"/>
      <c r="E271" s="487"/>
      <c r="F271" s="488"/>
      <c r="G271" s="488"/>
      <c r="H271" s="232">
        <f>SUM(H272:H277)</f>
        <v>0</v>
      </c>
      <c r="I271" s="232">
        <f>SUM(I272:I277)</f>
        <v>0</v>
      </c>
      <c r="J271" s="512"/>
      <c r="K271" s="513"/>
      <c r="L271" s="514">
        <f>SUM(L272:L277)</f>
        <v>0</v>
      </c>
      <c r="M271" s="330">
        <f>SUM(M272:M277)</f>
        <v>0</v>
      </c>
      <c r="N271" s="332">
        <f t="shared" si="73"/>
        <v>0</v>
      </c>
      <c r="O271" s="512"/>
      <c r="P271" s="41"/>
      <c r="Q271" s="41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</row>
    <row r="272" spans="1:32" ht="15.75" customHeight="1" outlineLevel="1">
      <c r="A272" s="17"/>
      <c r="B272" s="369" t="s">
        <v>499</v>
      </c>
      <c r="C272" s="170" t="s">
        <v>87</v>
      </c>
      <c r="D272" s="485" t="s">
        <v>40</v>
      </c>
      <c r="E272" s="482"/>
      <c r="F272" s="483"/>
      <c r="G272" s="483"/>
      <c r="H272" s="180">
        <f t="shared" ref="H272:H277" si="86">G272*E272</f>
        <v>0</v>
      </c>
      <c r="I272" s="180">
        <f t="shared" ref="I272:I277" si="87">IF(D272="SI",H272,0)</f>
        <v>0</v>
      </c>
      <c r="J272" s="506"/>
      <c r="K272" s="511"/>
      <c r="L272" s="491">
        <v>0</v>
      </c>
      <c r="M272" s="196">
        <f t="shared" ref="M272:M277" si="88">+L272-I272</f>
        <v>0</v>
      </c>
      <c r="N272" s="371">
        <f t="shared" si="73"/>
        <v>0</v>
      </c>
      <c r="O272" s="506"/>
      <c r="P272" s="41"/>
      <c r="Q272" s="41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</row>
    <row r="273" spans="1:32" ht="15.75" customHeight="1" outlineLevel="1">
      <c r="A273" s="17"/>
      <c r="B273" s="369" t="s">
        <v>500</v>
      </c>
      <c r="C273" s="170" t="s">
        <v>91</v>
      </c>
      <c r="D273" s="485" t="s">
        <v>40</v>
      </c>
      <c r="E273" s="482"/>
      <c r="F273" s="483" t="s">
        <v>321</v>
      </c>
      <c r="G273" s="483"/>
      <c r="H273" s="180">
        <f t="shared" si="86"/>
        <v>0</v>
      </c>
      <c r="I273" s="180">
        <f t="shared" si="87"/>
        <v>0</v>
      </c>
      <c r="J273" s="506"/>
      <c r="K273" s="511"/>
      <c r="L273" s="491">
        <v>0</v>
      </c>
      <c r="M273" s="196">
        <f t="shared" si="88"/>
        <v>0</v>
      </c>
      <c r="N273" s="198">
        <f t="shared" si="73"/>
        <v>0</v>
      </c>
      <c r="O273" s="506"/>
      <c r="P273" s="41"/>
      <c r="Q273" s="41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</row>
    <row r="274" spans="1:32" ht="15.75" customHeight="1" outlineLevel="1">
      <c r="A274" s="17"/>
      <c r="B274" s="369" t="s">
        <v>501</v>
      </c>
      <c r="C274" s="170" t="s">
        <v>94</v>
      </c>
      <c r="D274" s="485" t="s">
        <v>40</v>
      </c>
      <c r="E274" s="482"/>
      <c r="F274" s="483"/>
      <c r="G274" s="483"/>
      <c r="H274" s="180">
        <f t="shared" si="86"/>
        <v>0</v>
      </c>
      <c r="I274" s="180">
        <f t="shared" si="87"/>
        <v>0</v>
      </c>
      <c r="J274" s="506"/>
      <c r="K274" s="511"/>
      <c r="L274" s="491">
        <v>0</v>
      </c>
      <c r="M274" s="196">
        <f t="shared" si="88"/>
        <v>0</v>
      </c>
      <c r="N274" s="198">
        <f t="shared" si="73"/>
        <v>0</v>
      </c>
      <c r="O274" s="506"/>
      <c r="P274" s="41"/>
      <c r="Q274" s="41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</row>
    <row r="275" spans="1:32" ht="15.75" customHeight="1" outlineLevel="1">
      <c r="A275" s="17"/>
      <c r="B275" s="369" t="s">
        <v>502</v>
      </c>
      <c r="C275" s="170" t="s">
        <v>168</v>
      </c>
      <c r="D275" s="485" t="s">
        <v>40</v>
      </c>
      <c r="E275" s="482"/>
      <c r="F275" s="483" t="s">
        <v>326</v>
      </c>
      <c r="G275" s="483"/>
      <c r="H275" s="180">
        <f t="shared" si="86"/>
        <v>0</v>
      </c>
      <c r="I275" s="180">
        <f t="shared" si="87"/>
        <v>0</v>
      </c>
      <c r="J275" s="506"/>
      <c r="K275" s="511"/>
      <c r="L275" s="491">
        <v>0</v>
      </c>
      <c r="M275" s="196">
        <f t="shared" si="88"/>
        <v>0</v>
      </c>
      <c r="N275" s="198">
        <f t="shared" si="73"/>
        <v>0</v>
      </c>
      <c r="O275" s="506"/>
      <c r="P275" s="41"/>
      <c r="Q275" s="41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</row>
    <row r="276" spans="1:32" ht="15.75" customHeight="1" outlineLevel="1">
      <c r="A276" s="17"/>
      <c r="B276" s="369" t="s">
        <v>503</v>
      </c>
      <c r="C276" s="170" t="s">
        <v>170</v>
      </c>
      <c r="D276" s="485" t="s">
        <v>40</v>
      </c>
      <c r="E276" s="482"/>
      <c r="F276" s="483"/>
      <c r="G276" s="483"/>
      <c r="H276" s="180">
        <f t="shared" si="86"/>
        <v>0</v>
      </c>
      <c r="I276" s="180">
        <f t="shared" si="87"/>
        <v>0</v>
      </c>
      <c r="J276" s="506"/>
      <c r="K276" s="511"/>
      <c r="L276" s="491">
        <v>0</v>
      </c>
      <c r="M276" s="196">
        <f t="shared" si="88"/>
        <v>0</v>
      </c>
      <c r="N276" s="198">
        <f t="shared" si="73"/>
        <v>0</v>
      </c>
      <c r="O276" s="506"/>
      <c r="P276" s="41"/>
      <c r="Q276" s="41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</row>
    <row r="277" spans="1:32" ht="15.75" customHeight="1" outlineLevel="1">
      <c r="A277" s="17"/>
      <c r="B277" s="369" t="s">
        <v>504</v>
      </c>
      <c r="C277" s="193" t="s">
        <v>329</v>
      </c>
      <c r="D277" s="485" t="s">
        <v>40</v>
      </c>
      <c r="E277" s="482"/>
      <c r="F277" s="483"/>
      <c r="G277" s="483"/>
      <c r="H277" s="180">
        <f t="shared" si="86"/>
        <v>0</v>
      </c>
      <c r="I277" s="180">
        <f t="shared" si="87"/>
        <v>0</v>
      </c>
      <c r="J277" s="506"/>
      <c r="K277" s="507"/>
      <c r="L277" s="491">
        <v>0</v>
      </c>
      <c r="M277" s="196">
        <f t="shared" si="88"/>
        <v>0</v>
      </c>
      <c r="N277" s="368">
        <f t="shared" si="73"/>
        <v>0</v>
      </c>
      <c r="O277" s="506"/>
      <c r="P277" s="41"/>
      <c r="Q277" s="41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</row>
    <row r="278" spans="1:32" ht="15.75" customHeight="1" outlineLevel="1">
      <c r="A278" s="17"/>
      <c r="B278" s="226" t="s">
        <v>505</v>
      </c>
      <c r="C278" s="227" t="s">
        <v>506</v>
      </c>
      <c r="D278" s="486"/>
      <c r="E278" s="487"/>
      <c r="F278" s="488"/>
      <c r="G278" s="488"/>
      <c r="H278" s="232">
        <f>SUM(H279:H284)</f>
        <v>0</v>
      </c>
      <c r="I278" s="232">
        <f>SUM(I279:I284)</f>
        <v>0</v>
      </c>
      <c r="J278" s="512"/>
      <c r="K278" s="513"/>
      <c r="L278" s="514">
        <f>SUM(L279:L284)</f>
        <v>0</v>
      </c>
      <c r="M278" s="330">
        <f>SUM(M279:M284)</f>
        <v>0</v>
      </c>
      <c r="N278" s="332">
        <f t="shared" si="73"/>
        <v>0</v>
      </c>
      <c r="O278" s="512"/>
      <c r="P278" s="41"/>
      <c r="Q278" s="41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</row>
    <row r="279" spans="1:32" ht="15.75" customHeight="1" outlineLevel="1">
      <c r="A279" s="17"/>
      <c r="B279" s="369" t="s">
        <v>507</v>
      </c>
      <c r="C279" s="170" t="s">
        <v>87</v>
      </c>
      <c r="D279" s="485" t="s">
        <v>40</v>
      </c>
      <c r="E279" s="482"/>
      <c r="F279" s="483"/>
      <c r="G279" s="483"/>
      <c r="H279" s="180">
        <f t="shared" ref="H279:H284" si="89">G279*E279</f>
        <v>0</v>
      </c>
      <c r="I279" s="180">
        <f t="shared" ref="I279:I284" si="90">IF(D279="SI",H279,0)</f>
        <v>0</v>
      </c>
      <c r="J279" s="506"/>
      <c r="K279" s="511"/>
      <c r="L279" s="491">
        <v>0</v>
      </c>
      <c r="M279" s="196">
        <f t="shared" ref="M279:M284" si="91">+L279-I279</f>
        <v>0</v>
      </c>
      <c r="N279" s="198">
        <f t="shared" si="73"/>
        <v>0</v>
      </c>
      <c r="O279" s="506"/>
      <c r="P279" s="41"/>
      <c r="Q279" s="41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</row>
    <row r="280" spans="1:32" ht="15.75" customHeight="1" outlineLevel="1">
      <c r="A280" s="17"/>
      <c r="B280" s="369" t="s">
        <v>508</v>
      </c>
      <c r="C280" s="170" t="s">
        <v>91</v>
      </c>
      <c r="D280" s="485" t="s">
        <v>40</v>
      </c>
      <c r="E280" s="482"/>
      <c r="F280" s="483" t="s">
        <v>321</v>
      </c>
      <c r="G280" s="483"/>
      <c r="H280" s="180">
        <f t="shared" si="89"/>
        <v>0</v>
      </c>
      <c r="I280" s="180">
        <f t="shared" si="90"/>
        <v>0</v>
      </c>
      <c r="J280" s="506"/>
      <c r="K280" s="511"/>
      <c r="L280" s="491">
        <v>0</v>
      </c>
      <c r="M280" s="196">
        <f t="shared" si="91"/>
        <v>0</v>
      </c>
      <c r="N280" s="198">
        <f t="shared" si="73"/>
        <v>0</v>
      </c>
      <c r="O280" s="506"/>
      <c r="P280" s="41"/>
      <c r="Q280" s="41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</row>
    <row r="281" spans="1:32" ht="15.75" customHeight="1" outlineLevel="1">
      <c r="A281" s="17"/>
      <c r="B281" s="369" t="s">
        <v>509</v>
      </c>
      <c r="C281" s="170" t="s">
        <v>94</v>
      </c>
      <c r="D281" s="485" t="s">
        <v>40</v>
      </c>
      <c r="E281" s="482"/>
      <c r="F281" s="483"/>
      <c r="G281" s="483"/>
      <c r="H281" s="180">
        <f t="shared" si="89"/>
        <v>0</v>
      </c>
      <c r="I281" s="180">
        <f t="shared" si="90"/>
        <v>0</v>
      </c>
      <c r="J281" s="506"/>
      <c r="K281" s="511"/>
      <c r="L281" s="491">
        <v>0</v>
      </c>
      <c r="M281" s="196">
        <f t="shared" si="91"/>
        <v>0</v>
      </c>
      <c r="N281" s="198">
        <f t="shared" si="73"/>
        <v>0</v>
      </c>
      <c r="O281" s="506"/>
      <c r="P281" s="41"/>
      <c r="Q281" s="41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</row>
    <row r="282" spans="1:32" ht="15.75" customHeight="1" outlineLevel="1">
      <c r="A282" s="17"/>
      <c r="B282" s="369" t="s">
        <v>510</v>
      </c>
      <c r="C282" s="170" t="s">
        <v>168</v>
      </c>
      <c r="D282" s="485" t="s">
        <v>40</v>
      </c>
      <c r="E282" s="482"/>
      <c r="F282" s="483" t="s">
        <v>326</v>
      </c>
      <c r="G282" s="483"/>
      <c r="H282" s="180">
        <f t="shared" si="89"/>
        <v>0</v>
      </c>
      <c r="I282" s="180">
        <f t="shared" si="90"/>
        <v>0</v>
      </c>
      <c r="J282" s="506"/>
      <c r="K282" s="511"/>
      <c r="L282" s="491">
        <v>0</v>
      </c>
      <c r="M282" s="196">
        <f t="shared" si="91"/>
        <v>0</v>
      </c>
      <c r="N282" s="198">
        <f t="shared" si="73"/>
        <v>0</v>
      </c>
      <c r="O282" s="506"/>
      <c r="P282" s="41"/>
      <c r="Q282" s="41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</row>
    <row r="283" spans="1:32" ht="15.75" customHeight="1" outlineLevel="1">
      <c r="A283" s="17"/>
      <c r="B283" s="369" t="s">
        <v>511</v>
      </c>
      <c r="C283" s="170" t="s">
        <v>170</v>
      </c>
      <c r="D283" s="485" t="s">
        <v>40</v>
      </c>
      <c r="E283" s="482"/>
      <c r="F283" s="483"/>
      <c r="G283" s="483"/>
      <c r="H283" s="180">
        <f t="shared" si="89"/>
        <v>0</v>
      </c>
      <c r="I283" s="180">
        <f t="shared" si="90"/>
        <v>0</v>
      </c>
      <c r="J283" s="506"/>
      <c r="K283" s="511"/>
      <c r="L283" s="491">
        <v>0</v>
      </c>
      <c r="M283" s="196">
        <f t="shared" si="91"/>
        <v>0</v>
      </c>
      <c r="N283" s="198">
        <f t="shared" si="73"/>
        <v>0</v>
      </c>
      <c r="O283" s="506"/>
      <c r="P283" s="41"/>
      <c r="Q283" s="41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</row>
    <row r="284" spans="1:32" ht="15.75" customHeight="1" outlineLevel="1">
      <c r="A284" s="17"/>
      <c r="B284" s="369" t="s">
        <v>512</v>
      </c>
      <c r="C284" s="193" t="s">
        <v>329</v>
      </c>
      <c r="D284" s="485" t="s">
        <v>40</v>
      </c>
      <c r="E284" s="482"/>
      <c r="F284" s="483"/>
      <c r="G284" s="483"/>
      <c r="H284" s="180">
        <f t="shared" si="89"/>
        <v>0</v>
      </c>
      <c r="I284" s="180">
        <f t="shared" si="90"/>
        <v>0</v>
      </c>
      <c r="J284" s="506"/>
      <c r="K284" s="507"/>
      <c r="L284" s="491">
        <v>0</v>
      </c>
      <c r="M284" s="196">
        <f t="shared" si="91"/>
        <v>0</v>
      </c>
      <c r="N284" s="368">
        <f t="shared" si="73"/>
        <v>0</v>
      </c>
      <c r="O284" s="506"/>
      <c r="P284" s="41"/>
      <c r="Q284" s="41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</row>
    <row r="285" spans="1:32" ht="15.75" customHeight="1" outlineLevel="1">
      <c r="A285" s="17"/>
      <c r="B285" s="226" t="s">
        <v>513</v>
      </c>
      <c r="C285" s="227" t="s">
        <v>514</v>
      </c>
      <c r="D285" s="486"/>
      <c r="E285" s="487"/>
      <c r="F285" s="488"/>
      <c r="G285" s="488"/>
      <c r="H285" s="232">
        <f>SUM(H286:H291)</f>
        <v>0</v>
      </c>
      <c r="I285" s="232">
        <f>SUM(I286:I291)</f>
        <v>0</v>
      </c>
      <c r="J285" s="512"/>
      <c r="K285" s="513"/>
      <c r="L285" s="514">
        <f>SUM(L286:L291)</f>
        <v>0</v>
      </c>
      <c r="M285" s="330">
        <f>SUM(M286:M291)</f>
        <v>0</v>
      </c>
      <c r="N285" s="332">
        <f t="shared" si="73"/>
        <v>0</v>
      </c>
      <c r="O285" s="512"/>
      <c r="P285" s="41"/>
      <c r="Q285" s="41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</row>
    <row r="286" spans="1:32" ht="15.75" customHeight="1" outlineLevel="1">
      <c r="A286" s="17"/>
      <c r="B286" s="369" t="s">
        <v>515</v>
      </c>
      <c r="C286" s="170" t="s">
        <v>87</v>
      </c>
      <c r="D286" s="485" t="s">
        <v>40</v>
      </c>
      <c r="E286" s="482"/>
      <c r="F286" s="483"/>
      <c r="G286" s="483"/>
      <c r="H286" s="180">
        <f t="shared" ref="H286:H291" si="92">G286*E286</f>
        <v>0</v>
      </c>
      <c r="I286" s="180">
        <f t="shared" ref="I286:I291" si="93">IF(D286="SI",H286,0)</f>
        <v>0</v>
      </c>
      <c r="J286" s="506"/>
      <c r="K286" s="511"/>
      <c r="L286" s="491">
        <v>0</v>
      </c>
      <c r="M286" s="196">
        <f t="shared" ref="M286:M291" si="94">+L286-I286</f>
        <v>0</v>
      </c>
      <c r="N286" s="371">
        <f t="shared" si="73"/>
        <v>0</v>
      </c>
      <c r="O286" s="506"/>
      <c r="P286" s="41"/>
      <c r="Q286" s="41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</row>
    <row r="287" spans="1:32" ht="15.75" customHeight="1" outlineLevel="1">
      <c r="A287" s="17"/>
      <c r="B287" s="369" t="s">
        <v>516</v>
      </c>
      <c r="C287" s="170" t="s">
        <v>91</v>
      </c>
      <c r="D287" s="485" t="s">
        <v>40</v>
      </c>
      <c r="E287" s="482"/>
      <c r="F287" s="483" t="s">
        <v>321</v>
      </c>
      <c r="G287" s="483"/>
      <c r="H287" s="180">
        <f t="shared" si="92"/>
        <v>0</v>
      </c>
      <c r="I287" s="180">
        <f t="shared" si="93"/>
        <v>0</v>
      </c>
      <c r="J287" s="506"/>
      <c r="K287" s="511"/>
      <c r="L287" s="491">
        <v>0</v>
      </c>
      <c r="M287" s="196">
        <f t="shared" si="94"/>
        <v>0</v>
      </c>
      <c r="N287" s="198">
        <f t="shared" si="73"/>
        <v>0</v>
      </c>
      <c r="O287" s="506"/>
      <c r="P287" s="41"/>
      <c r="Q287" s="41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</row>
    <row r="288" spans="1:32" ht="15.75" customHeight="1" outlineLevel="1">
      <c r="A288" s="17"/>
      <c r="B288" s="369" t="s">
        <v>517</v>
      </c>
      <c r="C288" s="170" t="s">
        <v>94</v>
      </c>
      <c r="D288" s="485" t="s">
        <v>40</v>
      </c>
      <c r="E288" s="482"/>
      <c r="F288" s="483"/>
      <c r="G288" s="483"/>
      <c r="H288" s="180">
        <f t="shared" si="92"/>
        <v>0</v>
      </c>
      <c r="I288" s="180">
        <f t="shared" si="93"/>
        <v>0</v>
      </c>
      <c r="J288" s="506"/>
      <c r="K288" s="511"/>
      <c r="L288" s="491">
        <v>0</v>
      </c>
      <c r="M288" s="196">
        <f t="shared" si="94"/>
        <v>0</v>
      </c>
      <c r="N288" s="198">
        <f t="shared" si="73"/>
        <v>0</v>
      </c>
      <c r="O288" s="506"/>
      <c r="P288" s="41"/>
      <c r="Q288" s="41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</row>
    <row r="289" spans="1:32" ht="15.75" customHeight="1" outlineLevel="1">
      <c r="A289" s="17"/>
      <c r="B289" s="369" t="s">
        <v>518</v>
      </c>
      <c r="C289" s="170" t="s">
        <v>168</v>
      </c>
      <c r="D289" s="485" t="s">
        <v>40</v>
      </c>
      <c r="E289" s="482"/>
      <c r="F289" s="483" t="s">
        <v>326</v>
      </c>
      <c r="G289" s="483"/>
      <c r="H289" s="180">
        <f t="shared" si="92"/>
        <v>0</v>
      </c>
      <c r="I289" s="180">
        <f t="shared" si="93"/>
        <v>0</v>
      </c>
      <c r="J289" s="506"/>
      <c r="K289" s="511"/>
      <c r="L289" s="491">
        <v>0</v>
      </c>
      <c r="M289" s="196">
        <f t="shared" si="94"/>
        <v>0</v>
      </c>
      <c r="N289" s="198">
        <f t="shared" si="73"/>
        <v>0</v>
      </c>
      <c r="O289" s="506"/>
      <c r="P289" s="41"/>
      <c r="Q289" s="41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</row>
    <row r="290" spans="1:32" ht="15.75" customHeight="1" outlineLevel="1">
      <c r="A290" s="17"/>
      <c r="B290" s="369" t="s">
        <v>519</v>
      </c>
      <c r="C290" s="170" t="s">
        <v>170</v>
      </c>
      <c r="D290" s="485" t="s">
        <v>40</v>
      </c>
      <c r="E290" s="482"/>
      <c r="F290" s="483"/>
      <c r="G290" s="483"/>
      <c r="H290" s="180">
        <f t="shared" si="92"/>
        <v>0</v>
      </c>
      <c r="I290" s="180">
        <f t="shared" si="93"/>
        <v>0</v>
      </c>
      <c r="J290" s="506"/>
      <c r="K290" s="511"/>
      <c r="L290" s="491">
        <v>0</v>
      </c>
      <c r="M290" s="196">
        <f t="shared" si="94"/>
        <v>0</v>
      </c>
      <c r="N290" s="198">
        <f t="shared" si="73"/>
        <v>0</v>
      </c>
      <c r="O290" s="506"/>
      <c r="P290" s="41"/>
      <c r="Q290" s="41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</row>
    <row r="291" spans="1:32" ht="15.75" customHeight="1" outlineLevel="1">
      <c r="A291" s="17"/>
      <c r="B291" s="369" t="s">
        <v>520</v>
      </c>
      <c r="C291" s="193" t="s">
        <v>329</v>
      </c>
      <c r="D291" s="485" t="s">
        <v>40</v>
      </c>
      <c r="E291" s="482"/>
      <c r="F291" s="483"/>
      <c r="G291" s="483"/>
      <c r="H291" s="180">
        <f t="shared" si="92"/>
        <v>0</v>
      </c>
      <c r="I291" s="180">
        <f t="shared" si="93"/>
        <v>0</v>
      </c>
      <c r="J291" s="506"/>
      <c r="K291" s="507"/>
      <c r="L291" s="491">
        <v>0</v>
      </c>
      <c r="M291" s="196">
        <f t="shared" si="94"/>
        <v>0</v>
      </c>
      <c r="N291" s="368">
        <f t="shared" si="73"/>
        <v>0</v>
      </c>
      <c r="O291" s="506"/>
      <c r="P291" s="41"/>
      <c r="Q291" s="41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</row>
    <row r="292" spans="1:32" ht="15.75" customHeight="1" outlineLevel="1">
      <c r="A292" s="17"/>
      <c r="B292" s="226" t="s">
        <v>521</v>
      </c>
      <c r="C292" s="227" t="s">
        <v>522</v>
      </c>
      <c r="D292" s="486"/>
      <c r="E292" s="487"/>
      <c r="F292" s="488"/>
      <c r="G292" s="488"/>
      <c r="H292" s="232">
        <f>SUM(H293:H298)</f>
        <v>0</v>
      </c>
      <c r="I292" s="232">
        <f>SUM(I293:I298)</f>
        <v>0</v>
      </c>
      <c r="J292" s="512"/>
      <c r="K292" s="513"/>
      <c r="L292" s="514">
        <f>SUM(L293:L298)</f>
        <v>0</v>
      </c>
      <c r="M292" s="330">
        <f>SUM(M293:M298)</f>
        <v>0</v>
      </c>
      <c r="N292" s="332">
        <f t="shared" si="73"/>
        <v>0</v>
      </c>
      <c r="O292" s="512"/>
      <c r="P292" s="41"/>
      <c r="Q292" s="41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</row>
    <row r="293" spans="1:32" ht="15.75" customHeight="1" outlineLevel="1">
      <c r="A293" s="17"/>
      <c r="B293" s="369" t="s">
        <v>523</v>
      </c>
      <c r="C293" s="170" t="s">
        <v>87</v>
      </c>
      <c r="D293" s="485" t="s">
        <v>40</v>
      </c>
      <c r="E293" s="482"/>
      <c r="F293" s="483"/>
      <c r="G293" s="483"/>
      <c r="H293" s="180">
        <f t="shared" ref="H293:H298" si="95">G293*E293</f>
        <v>0</v>
      </c>
      <c r="I293" s="180">
        <f t="shared" ref="I293:I298" si="96">IF(D293="SI",H293,0)</f>
        <v>0</v>
      </c>
      <c r="J293" s="506"/>
      <c r="K293" s="511"/>
      <c r="L293" s="491">
        <v>0</v>
      </c>
      <c r="M293" s="196">
        <f t="shared" ref="M293:M298" si="97">+L293-I293</f>
        <v>0</v>
      </c>
      <c r="N293" s="371">
        <f t="shared" si="73"/>
        <v>0</v>
      </c>
      <c r="O293" s="506"/>
      <c r="P293" s="41"/>
      <c r="Q293" s="41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</row>
    <row r="294" spans="1:32" ht="15.75" customHeight="1" outlineLevel="1">
      <c r="A294" s="17"/>
      <c r="B294" s="369" t="s">
        <v>524</v>
      </c>
      <c r="C294" s="170" t="s">
        <v>91</v>
      </c>
      <c r="D294" s="485" t="s">
        <v>40</v>
      </c>
      <c r="E294" s="482"/>
      <c r="F294" s="483" t="s">
        <v>321</v>
      </c>
      <c r="G294" s="483"/>
      <c r="H294" s="180">
        <f t="shared" si="95"/>
        <v>0</v>
      </c>
      <c r="I294" s="180">
        <f t="shared" si="96"/>
        <v>0</v>
      </c>
      <c r="J294" s="506"/>
      <c r="K294" s="511"/>
      <c r="L294" s="491">
        <v>0</v>
      </c>
      <c r="M294" s="196">
        <f t="shared" si="97"/>
        <v>0</v>
      </c>
      <c r="N294" s="198">
        <f t="shared" si="73"/>
        <v>0</v>
      </c>
      <c r="O294" s="506"/>
      <c r="P294" s="41"/>
      <c r="Q294" s="41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</row>
    <row r="295" spans="1:32" ht="15.75" customHeight="1" outlineLevel="1">
      <c r="A295" s="17"/>
      <c r="B295" s="369" t="s">
        <v>525</v>
      </c>
      <c r="C295" s="170" t="s">
        <v>94</v>
      </c>
      <c r="D295" s="485" t="s">
        <v>40</v>
      </c>
      <c r="E295" s="482"/>
      <c r="F295" s="483"/>
      <c r="G295" s="483"/>
      <c r="H295" s="180">
        <f t="shared" si="95"/>
        <v>0</v>
      </c>
      <c r="I295" s="180">
        <f t="shared" si="96"/>
        <v>0</v>
      </c>
      <c r="J295" s="506"/>
      <c r="K295" s="511"/>
      <c r="L295" s="491">
        <v>0</v>
      </c>
      <c r="M295" s="196">
        <f t="shared" si="97"/>
        <v>0</v>
      </c>
      <c r="N295" s="198">
        <f t="shared" si="73"/>
        <v>0</v>
      </c>
      <c r="O295" s="506"/>
      <c r="P295" s="41"/>
      <c r="Q295" s="41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</row>
    <row r="296" spans="1:32" ht="15.75" customHeight="1" outlineLevel="1">
      <c r="A296" s="17"/>
      <c r="B296" s="369" t="s">
        <v>526</v>
      </c>
      <c r="C296" s="170" t="s">
        <v>168</v>
      </c>
      <c r="D296" s="485" t="s">
        <v>40</v>
      </c>
      <c r="E296" s="482"/>
      <c r="F296" s="483" t="s">
        <v>326</v>
      </c>
      <c r="G296" s="483"/>
      <c r="H296" s="180">
        <f t="shared" si="95"/>
        <v>0</v>
      </c>
      <c r="I296" s="180">
        <f t="shared" si="96"/>
        <v>0</v>
      </c>
      <c r="J296" s="506"/>
      <c r="K296" s="511"/>
      <c r="L296" s="491">
        <v>0</v>
      </c>
      <c r="M296" s="196">
        <f t="shared" si="97"/>
        <v>0</v>
      </c>
      <c r="N296" s="198">
        <f t="shared" si="73"/>
        <v>0</v>
      </c>
      <c r="O296" s="506"/>
      <c r="P296" s="41"/>
      <c r="Q296" s="41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</row>
    <row r="297" spans="1:32" ht="15.75" customHeight="1" outlineLevel="1">
      <c r="A297" s="17"/>
      <c r="B297" s="369" t="s">
        <v>527</v>
      </c>
      <c r="C297" s="170" t="s">
        <v>170</v>
      </c>
      <c r="D297" s="485" t="s">
        <v>40</v>
      </c>
      <c r="E297" s="482"/>
      <c r="F297" s="483"/>
      <c r="G297" s="483"/>
      <c r="H297" s="180">
        <f t="shared" si="95"/>
        <v>0</v>
      </c>
      <c r="I297" s="180">
        <f t="shared" si="96"/>
        <v>0</v>
      </c>
      <c r="J297" s="506"/>
      <c r="K297" s="511"/>
      <c r="L297" s="491">
        <v>0</v>
      </c>
      <c r="M297" s="196">
        <f t="shared" si="97"/>
        <v>0</v>
      </c>
      <c r="N297" s="198">
        <f t="shared" si="73"/>
        <v>0</v>
      </c>
      <c r="O297" s="506"/>
      <c r="P297" s="41"/>
      <c r="Q297" s="41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</row>
    <row r="298" spans="1:32" ht="15.75" customHeight="1" outlineLevel="1">
      <c r="A298" s="17"/>
      <c r="B298" s="369" t="s">
        <v>528</v>
      </c>
      <c r="C298" s="193" t="s">
        <v>329</v>
      </c>
      <c r="D298" s="485" t="s">
        <v>40</v>
      </c>
      <c r="E298" s="482"/>
      <c r="F298" s="483"/>
      <c r="G298" s="483"/>
      <c r="H298" s="180">
        <f t="shared" si="95"/>
        <v>0</v>
      </c>
      <c r="I298" s="180">
        <f t="shared" si="96"/>
        <v>0</v>
      </c>
      <c r="J298" s="506"/>
      <c r="K298" s="507"/>
      <c r="L298" s="491">
        <v>0</v>
      </c>
      <c r="M298" s="196">
        <f t="shared" si="97"/>
        <v>0</v>
      </c>
      <c r="N298" s="368">
        <f t="shared" si="73"/>
        <v>0</v>
      </c>
      <c r="O298" s="506"/>
      <c r="P298" s="41"/>
      <c r="Q298" s="41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</row>
    <row r="299" spans="1:32" ht="15.75" customHeight="1" outlineLevel="1">
      <c r="A299" s="17"/>
      <c r="B299" s="226" t="s">
        <v>529</v>
      </c>
      <c r="C299" s="227" t="s">
        <v>530</v>
      </c>
      <c r="D299" s="486"/>
      <c r="E299" s="487"/>
      <c r="F299" s="488"/>
      <c r="G299" s="488"/>
      <c r="H299" s="232">
        <f>SUM(H300:H305)</f>
        <v>0</v>
      </c>
      <c r="I299" s="232">
        <f>SUM(I300:I305)</f>
        <v>0</v>
      </c>
      <c r="J299" s="512"/>
      <c r="K299" s="513"/>
      <c r="L299" s="514">
        <f>SUM(L300:L305)</f>
        <v>0</v>
      </c>
      <c r="M299" s="330">
        <f>SUM(M300:M305)</f>
        <v>0</v>
      </c>
      <c r="N299" s="332">
        <f t="shared" si="73"/>
        <v>0</v>
      </c>
      <c r="O299" s="512"/>
      <c r="P299" s="41"/>
      <c r="Q299" s="41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</row>
    <row r="300" spans="1:32" ht="15.75" customHeight="1" outlineLevel="1">
      <c r="A300" s="17"/>
      <c r="B300" s="369" t="s">
        <v>531</v>
      </c>
      <c r="C300" s="170" t="s">
        <v>87</v>
      </c>
      <c r="D300" s="485" t="s">
        <v>40</v>
      </c>
      <c r="E300" s="482"/>
      <c r="F300" s="483"/>
      <c r="G300" s="483"/>
      <c r="H300" s="180">
        <f t="shared" ref="H300:H305" si="98">G300*E300</f>
        <v>0</v>
      </c>
      <c r="I300" s="180">
        <f t="shared" ref="I300:I305" si="99">IF(D300="SI",H300,0)</f>
        <v>0</v>
      </c>
      <c r="J300" s="506"/>
      <c r="K300" s="511"/>
      <c r="L300" s="491">
        <v>0</v>
      </c>
      <c r="M300" s="196">
        <f t="shared" ref="M300:M305" si="100">+L300-I300</f>
        <v>0</v>
      </c>
      <c r="N300" s="371">
        <f t="shared" si="73"/>
        <v>0</v>
      </c>
      <c r="O300" s="506"/>
      <c r="P300" s="41"/>
      <c r="Q300" s="41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</row>
    <row r="301" spans="1:32" ht="15.75" customHeight="1" outlineLevel="1">
      <c r="A301" s="17"/>
      <c r="B301" s="369" t="s">
        <v>532</v>
      </c>
      <c r="C301" s="170" t="s">
        <v>91</v>
      </c>
      <c r="D301" s="485" t="s">
        <v>40</v>
      </c>
      <c r="E301" s="482"/>
      <c r="F301" s="483" t="s">
        <v>321</v>
      </c>
      <c r="G301" s="483"/>
      <c r="H301" s="180">
        <f t="shared" si="98"/>
        <v>0</v>
      </c>
      <c r="I301" s="180">
        <f t="shared" si="99"/>
        <v>0</v>
      </c>
      <c r="J301" s="506"/>
      <c r="K301" s="511"/>
      <c r="L301" s="491">
        <v>0</v>
      </c>
      <c r="M301" s="196">
        <f t="shared" si="100"/>
        <v>0</v>
      </c>
      <c r="N301" s="198">
        <f t="shared" si="73"/>
        <v>0</v>
      </c>
      <c r="O301" s="506"/>
      <c r="P301" s="41"/>
      <c r="Q301" s="41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</row>
    <row r="302" spans="1:32" ht="15.75" customHeight="1" outlineLevel="1">
      <c r="A302" s="17"/>
      <c r="B302" s="369" t="s">
        <v>533</v>
      </c>
      <c r="C302" s="170" t="s">
        <v>94</v>
      </c>
      <c r="D302" s="485" t="s">
        <v>40</v>
      </c>
      <c r="E302" s="482"/>
      <c r="F302" s="483"/>
      <c r="G302" s="483"/>
      <c r="H302" s="180">
        <f t="shared" si="98"/>
        <v>0</v>
      </c>
      <c r="I302" s="180">
        <f t="shared" si="99"/>
        <v>0</v>
      </c>
      <c r="J302" s="506"/>
      <c r="K302" s="511"/>
      <c r="L302" s="491">
        <v>0</v>
      </c>
      <c r="M302" s="196">
        <f t="shared" si="100"/>
        <v>0</v>
      </c>
      <c r="N302" s="198">
        <f t="shared" ref="N302:N365" si="101">IF(M302=0,0,(IF(I302=M302=0,1,(IF(I302=0,1,M302/I302)))))</f>
        <v>0</v>
      </c>
      <c r="O302" s="506"/>
      <c r="P302" s="41"/>
      <c r="Q302" s="41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</row>
    <row r="303" spans="1:32" ht="15.75" customHeight="1" outlineLevel="1">
      <c r="A303" s="17"/>
      <c r="B303" s="369" t="s">
        <v>534</v>
      </c>
      <c r="C303" s="170" t="s">
        <v>168</v>
      </c>
      <c r="D303" s="485" t="s">
        <v>40</v>
      </c>
      <c r="E303" s="482"/>
      <c r="F303" s="483" t="s">
        <v>326</v>
      </c>
      <c r="G303" s="483"/>
      <c r="H303" s="180">
        <f t="shared" si="98"/>
        <v>0</v>
      </c>
      <c r="I303" s="180">
        <f t="shared" si="99"/>
        <v>0</v>
      </c>
      <c r="J303" s="506"/>
      <c r="K303" s="511"/>
      <c r="L303" s="491">
        <v>0</v>
      </c>
      <c r="M303" s="196">
        <f t="shared" si="100"/>
        <v>0</v>
      </c>
      <c r="N303" s="198">
        <f t="shared" si="101"/>
        <v>0</v>
      </c>
      <c r="O303" s="506"/>
      <c r="P303" s="41"/>
      <c r="Q303" s="41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</row>
    <row r="304" spans="1:32" ht="15.75" customHeight="1" outlineLevel="1">
      <c r="A304" s="17"/>
      <c r="B304" s="369" t="s">
        <v>535</v>
      </c>
      <c r="C304" s="170" t="s">
        <v>170</v>
      </c>
      <c r="D304" s="485" t="s">
        <v>40</v>
      </c>
      <c r="E304" s="482"/>
      <c r="F304" s="483"/>
      <c r="G304" s="483"/>
      <c r="H304" s="180">
        <f t="shared" si="98"/>
        <v>0</v>
      </c>
      <c r="I304" s="180">
        <f t="shared" si="99"/>
        <v>0</v>
      </c>
      <c r="J304" s="506"/>
      <c r="K304" s="511"/>
      <c r="L304" s="491">
        <v>0</v>
      </c>
      <c r="M304" s="196">
        <f t="shared" si="100"/>
        <v>0</v>
      </c>
      <c r="N304" s="198">
        <f t="shared" si="101"/>
        <v>0</v>
      </c>
      <c r="O304" s="506"/>
      <c r="P304" s="41"/>
      <c r="Q304" s="41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</row>
    <row r="305" spans="1:32" ht="15.75" customHeight="1" outlineLevel="1">
      <c r="A305" s="17"/>
      <c r="B305" s="369" t="s">
        <v>536</v>
      </c>
      <c r="C305" s="193" t="s">
        <v>329</v>
      </c>
      <c r="D305" s="485" t="s">
        <v>40</v>
      </c>
      <c r="E305" s="482"/>
      <c r="F305" s="483"/>
      <c r="G305" s="483"/>
      <c r="H305" s="180">
        <f t="shared" si="98"/>
        <v>0</v>
      </c>
      <c r="I305" s="180">
        <f t="shared" si="99"/>
        <v>0</v>
      </c>
      <c r="J305" s="506"/>
      <c r="K305" s="507"/>
      <c r="L305" s="491">
        <v>0</v>
      </c>
      <c r="M305" s="196">
        <f t="shared" si="100"/>
        <v>0</v>
      </c>
      <c r="N305" s="368">
        <f t="shared" si="101"/>
        <v>0</v>
      </c>
      <c r="O305" s="506"/>
      <c r="P305" s="41"/>
      <c r="Q305" s="41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</row>
    <row r="306" spans="1:32" ht="15.75" customHeight="1" outlineLevel="1">
      <c r="A306" s="17"/>
      <c r="B306" s="226" t="s">
        <v>537</v>
      </c>
      <c r="C306" s="227" t="s">
        <v>538</v>
      </c>
      <c r="D306" s="486"/>
      <c r="E306" s="487"/>
      <c r="F306" s="488"/>
      <c r="G306" s="488"/>
      <c r="H306" s="232">
        <f>SUM(H307:H312)</f>
        <v>0</v>
      </c>
      <c r="I306" s="232">
        <f>SUM(I307:I312)</f>
        <v>0</v>
      </c>
      <c r="J306" s="512"/>
      <c r="K306" s="513"/>
      <c r="L306" s="514">
        <f>SUM(L307:L312)</f>
        <v>0</v>
      </c>
      <c r="M306" s="330">
        <f>SUM(M307:M312)</f>
        <v>0</v>
      </c>
      <c r="N306" s="332">
        <f t="shared" si="101"/>
        <v>0</v>
      </c>
      <c r="O306" s="512"/>
      <c r="P306" s="41"/>
      <c r="Q306" s="41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</row>
    <row r="307" spans="1:32" ht="15.75" customHeight="1" outlineLevel="1">
      <c r="A307" s="17"/>
      <c r="B307" s="369" t="s">
        <v>539</v>
      </c>
      <c r="C307" s="170" t="s">
        <v>87</v>
      </c>
      <c r="D307" s="485" t="s">
        <v>40</v>
      </c>
      <c r="E307" s="482"/>
      <c r="F307" s="483"/>
      <c r="G307" s="483"/>
      <c r="H307" s="180">
        <f t="shared" ref="H307:H312" si="102">G307*E307</f>
        <v>0</v>
      </c>
      <c r="I307" s="180">
        <f t="shared" ref="I307:I312" si="103">IF(D307="SI",H307,0)</f>
        <v>0</v>
      </c>
      <c r="J307" s="506"/>
      <c r="K307" s="511"/>
      <c r="L307" s="491">
        <v>0</v>
      </c>
      <c r="M307" s="196">
        <f t="shared" ref="M307:M312" si="104">+L307-I307</f>
        <v>0</v>
      </c>
      <c r="N307" s="198">
        <f t="shared" si="101"/>
        <v>0</v>
      </c>
      <c r="O307" s="506"/>
      <c r="P307" s="41"/>
      <c r="Q307" s="41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</row>
    <row r="308" spans="1:32" ht="15.75" customHeight="1" outlineLevel="1">
      <c r="A308" s="17"/>
      <c r="B308" s="369" t="s">
        <v>540</v>
      </c>
      <c r="C308" s="170" t="s">
        <v>91</v>
      </c>
      <c r="D308" s="485" t="s">
        <v>40</v>
      </c>
      <c r="E308" s="482"/>
      <c r="F308" s="483" t="s">
        <v>321</v>
      </c>
      <c r="G308" s="483"/>
      <c r="H308" s="180">
        <f t="shared" si="102"/>
        <v>0</v>
      </c>
      <c r="I308" s="180">
        <f t="shared" si="103"/>
        <v>0</v>
      </c>
      <c r="J308" s="506"/>
      <c r="K308" s="511"/>
      <c r="L308" s="491">
        <v>0</v>
      </c>
      <c r="M308" s="196">
        <f t="shared" si="104"/>
        <v>0</v>
      </c>
      <c r="N308" s="198">
        <f t="shared" si="101"/>
        <v>0</v>
      </c>
      <c r="O308" s="506"/>
      <c r="P308" s="41"/>
      <c r="Q308" s="41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</row>
    <row r="309" spans="1:32" ht="15.75" customHeight="1" outlineLevel="1">
      <c r="A309" s="17"/>
      <c r="B309" s="369" t="s">
        <v>541</v>
      </c>
      <c r="C309" s="170" t="s">
        <v>94</v>
      </c>
      <c r="D309" s="485" t="s">
        <v>40</v>
      </c>
      <c r="E309" s="482"/>
      <c r="F309" s="483"/>
      <c r="G309" s="483"/>
      <c r="H309" s="180">
        <f t="shared" si="102"/>
        <v>0</v>
      </c>
      <c r="I309" s="180">
        <f t="shared" si="103"/>
        <v>0</v>
      </c>
      <c r="J309" s="506"/>
      <c r="K309" s="511"/>
      <c r="L309" s="491">
        <v>0</v>
      </c>
      <c r="M309" s="196">
        <f t="shared" si="104"/>
        <v>0</v>
      </c>
      <c r="N309" s="198">
        <f t="shared" si="101"/>
        <v>0</v>
      </c>
      <c r="O309" s="506"/>
      <c r="P309" s="41"/>
      <c r="Q309" s="41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</row>
    <row r="310" spans="1:32" ht="15.75" customHeight="1" outlineLevel="1">
      <c r="A310" s="17"/>
      <c r="B310" s="369" t="s">
        <v>542</v>
      </c>
      <c r="C310" s="170" t="s">
        <v>168</v>
      </c>
      <c r="D310" s="485" t="s">
        <v>40</v>
      </c>
      <c r="E310" s="482"/>
      <c r="F310" s="483" t="s">
        <v>326</v>
      </c>
      <c r="G310" s="483"/>
      <c r="H310" s="180">
        <f t="shared" si="102"/>
        <v>0</v>
      </c>
      <c r="I310" s="180">
        <f t="shared" si="103"/>
        <v>0</v>
      </c>
      <c r="J310" s="506"/>
      <c r="K310" s="511"/>
      <c r="L310" s="491">
        <v>0</v>
      </c>
      <c r="M310" s="196">
        <f t="shared" si="104"/>
        <v>0</v>
      </c>
      <c r="N310" s="198">
        <f t="shared" si="101"/>
        <v>0</v>
      </c>
      <c r="O310" s="506"/>
      <c r="P310" s="41"/>
      <c r="Q310" s="41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</row>
    <row r="311" spans="1:32" ht="15.75" customHeight="1" outlineLevel="1">
      <c r="A311" s="17"/>
      <c r="B311" s="369" t="s">
        <v>543</v>
      </c>
      <c r="C311" s="170" t="s">
        <v>170</v>
      </c>
      <c r="D311" s="485" t="s">
        <v>40</v>
      </c>
      <c r="E311" s="482"/>
      <c r="F311" s="483"/>
      <c r="G311" s="483"/>
      <c r="H311" s="180">
        <f t="shared" si="102"/>
        <v>0</v>
      </c>
      <c r="I311" s="180">
        <f t="shared" si="103"/>
        <v>0</v>
      </c>
      <c r="J311" s="506"/>
      <c r="K311" s="511"/>
      <c r="L311" s="491">
        <v>0</v>
      </c>
      <c r="M311" s="196">
        <f t="shared" si="104"/>
        <v>0</v>
      </c>
      <c r="N311" s="198">
        <f t="shared" si="101"/>
        <v>0</v>
      </c>
      <c r="O311" s="506"/>
      <c r="P311" s="41"/>
      <c r="Q311" s="41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</row>
    <row r="312" spans="1:32" ht="15.75" customHeight="1" outlineLevel="1">
      <c r="A312" s="17"/>
      <c r="B312" s="369" t="s">
        <v>544</v>
      </c>
      <c r="C312" s="193" t="s">
        <v>329</v>
      </c>
      <c r="D312" s="485" t="s">
        <v>40</v>
      </c>
      <c r="E312" s="482"/>
      <c r="F312" s="483"/>
      <c r="G312" s="483"/>
      <c r="H312" s="180">
        <f t="shared" si="102"/>
        <v>0</v>
      </c>
      <c r="I312" s="180">
        <f t="shared" si="103"/>
        <v>0</v>
      </c>
      <c r="J312" s="506"/>
      <c r="K312" s="507"/>
      <c r="L312" s="491">
        <v>0</v>
      </c>
      <c r="M312" s="196">
        <f t="shared" si="104"/>
        <v>0</v>
      </c>
      <c r="N312" s="368">
        <f t="shared" si="101"/>
        <v>0</v>
      </c>
      <c r="O312" s="506"/>
      <c r="P312" s="41"/>
      <c r="Q312" s="41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</row>
    <row r="313" spans="1:32" ht="15.75" customHeight="1" outlineLevel="1">
      <c r="A313" s="17"/>
      <c r="B313" s="226" t="s">
        <v>545</v>
      </c>
      <c r="C313" s="227" t="s">
        <v>546</v>
      </c>
      <c r="D313" s="486"/>
      <c r="E313" s="487"/>
      <c r="F313" s="488"/>
      <c r="G313" s="488"/>
      <c r="H313" s="232">
        <f>SUM(H314:H319)</f>
        <v>0</v>
      </c>
      <c r="I313" s="232">
        <f>SUM(I314:I319)</f>
        <v>0</v>
      </c>
      <c r="J313" s="512"/>
      <c r="K313" s="513"/>
      <c r="L313" s="514">
        <f>SUM(L314:L319)</f>
        <v>0</v>
      </c>
      <c r="M313" s="330">
        <f>SUM(M314:M319)</f>
        <v>0</v>
      </c>
      <c r="N313" s="332">
        <f t="shared" si="101"/>
        <v>0</v>
      </c>
      <c r="O313" s="512"/>
      <c r="P313" s="41"/>
      <c r="Q313" s="41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</row>
    <row r="314" spans="1:32" ht="15.75" customHeight="1" outlineLevel="1">
      <c r="A314" s="17"/>
      <c r="B314" s="369" t="s">
        <v>547</v>
      </c>
      <c r="C314" s="170" t="s">
        <v>87</v>
      </c>
      <c r="D314" s="485" t="s">
        <v>40</v>
      </c>
      <c r="E314" s="482"/>
      <c r="F314" s="483"/>
      <c r="G314" s="483"/>
      <c r="H314" s="180">
        <f t="shared" ref="H314:H319" si="105">G314*E314</f>
        <v>0</v>
      </c>
      <c r="I314" s="180">
        <f t="shared" ref="I314:I319" si="106">IF(D314="SI",H314,0)</f>
        <v>0</v>
      </c>
      <c r="J314" s="506"/>
      <c r="K314" s="511"/>
      <c r="L314" s="491">
        <v>0</v>
      </c>
      <c r="M314" s="196">
        <f t="shared" ref="M314:M319" si="107">+L314-I314</f>
        <v>0</v>
      </c>
      <c r="N314" s="371">
        <f t="shared" si="101"/>
        <v>0</v>
      </c>
      <c r="O314" s="506"/>
      <c r="P314" s="41"/>
      <c r="Q314" s="41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</row>
    <row r="315" spans="1:32" ht="15.75" customHeight="1" outlineLevel="1">
      <c r="A315" s="17"/>
      <c r="B315" s="369" t="s">
        <v>548</v>
      </c>
      <c r="C315" s="170" t="s">
        <v>91</v>
      </c>
      <c r="D315" s="485" t="s">
        <v>40</v>
      </c>
      <c r="E315" s="482"/>
      <c r="F315" s="483" t="s">
        <v>321</v>
      </c>
      <c r="G315" s="483"/>
      <c r="H315" s="180">
        <f t="shared" si="105"/>
        <v>0</v>
      </c>
      <c r="I315" s="180">
        <f t="shared" si="106"/>
        <v>0</v>
      </c>
      <c r="J315" s="506"/>
      <c r="K315" s="511"/>
      <c r="L315" s="491">
        <v>0</v>
      </c>
      <c r="M315" s="196">
        <f t="shared" si="107"/>
        <v>0</v>
      </c>
      <c r="N315" s="198">
        <f t="shared" si="101"/>
        <v>0</v>
      </c>
      <c r="O315" s="506"/>
      <c r="P315" s="41"/>
      <c r="Q315" s="41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</row>
    <row r="316" spans="1:32" ht="15.75" customHeight="1" outlineLevel="1">
      <c r="A316" s="17"/>
      <c r="B316" s="369" t="s">
        <v>549</v>
      </c>
      <c r="C316" s="170" t="s">
        <v>94</v>
      </c>
      <c r="D316" s="485" t="s">
        <v>40</v>
      </c>
      <c r="E316" s="482"/>
      <c r="F316" s="483"/>
      <c r="G316" s="483"/>
      <c r="H316" s="180">
        <f t="shared" si="105"/>
        <v>0</v>
      </c>
      <c r="I316" s="180">
        <f t="shared" si="106"/>
        <v>0</v>
      </c>
      <c r="J316" s="506"/>
      <c r="K316" s="511"/>
      <c r="L316" s="491">
        <v>0</v>
      </c>
      <c r="M316" s="196">
        <f t="shared" si="107"/>
        <v>0</v>
      </c>
      <c r="N316" s="198">
        <f t="shared" si="101"/>
        <v>0</v>
      </c>
      <c r="O316" s="506"/>
      <c r="P316" s="41"/>
      <c r="Q316" s="41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</row>
    <row r="317" spans="1:32" ht="15.75" customHeight="1" outlineLevel="1">
      <c r="A317" s="17"/>
      <c r="B317" s="369" t="s">
        <v>550</v>
      </c>
      <c r="C317" s="170" t="s">
        <v>168</v>
      </c>
      <c r="D317" s="485" t="s">
        <v>40</v>
      </c>
      <c r="E317" s="482"/>
      <c r="F317" s="483" t="s">
        <v>326</v>
      </c>
      <c r="G317" s="483"/>
      <c r="H317" s="180">
        <f t="shared" si="105"/>
        <v>0</v>
      </c>
      <c r="I317" s="180">
        <f t="shared" si="106"/>
        <v>0</v>
      </c>
      <c r="J317" s="506"/>
      <c r="K317" s="511"/>
      <c r="L317" s="491">
        <v>0</v>
      </c>
      <c r="M317" s="196">
        <f t="shared" si="107"/>
        <v>0</v>
      </c>
      <c r="N317" s="198">
        <f t="shared" si="101"/>
        <v>0</v>
      </c>
      <c r="O317" s="506"/>
      <c r="P317" s="41"/>
      <c r="Q317" s="41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</row>
    <row r="318" spans="1:32" ht="15.75" customHeight="1" outlineLevel="1">
      <c r="A318" s="17"/>
      <c r="B318" s="369" t="s">
        <v>551</v>
      </c>
      <c r="C318" s="170" t="s">
        <v>170</v>
      </c>
      <c r="D318" s="485" t="s">
        <v>40</v>
      </c>
      <c r="E318" s="482"/>
      <c r="F318" s="483"/>
      <c r="G318" s="483"/>
      <c r="H318" s="180">
        <f t="shared" si="105"/>
        <v>0</v>
      </c>
      <c r="I318" s="180">
        <f t="shared" si="106"/>
        <v>0</v>
      </c>
      <c r="J318" s="506"/>
      <c r="K318" s="511"/>
      <c r="L318" s="491">
        <v>0</v>
      </c>
      <c r="M318" s="196">
        <f t="shared" si="107"/>
        <v>0</v>
      </c>
      <c r="N318" s="198">
        <f t="shared" si="101"/>
        <v>0</v>
      </c>
      <c r="O318" s="506"/>
      <c r="P318" s="41"/>
      <c r="Q318" s="41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</row>
    <row r="319" spans="1:32" ht="15.75" customHeight="1" outlineLevel="1">
      <c r="A319" s="17"/>
      <c r="B319" s="369" t="s">
        <v>552</v>
      </c>
      <c r="C319" s="193" t="s">
        <v>329</v>
      </c>
      <c r="D319" s="485" t="s">
        <v>40</v>
      </c>
      <c r="E319" s="482"/>
      <c r="F319" s="483"/>
      <c r="G319" s="483"/>
      <c r="H319" s="180">
        <f t="shared" si="105"/>
        <v>0</v>
      </c>
      <c r="I319" s="180">
        <f t="shared" si="106"/>
        <v>0</v>
      </c>
      <c r="J319" s="506"/>
      <c r="K319" s="507"/>
      <c r="L319" s="491">
        <v>0</v>
      </c>
      <c r="M319" s="196">
        <f t="shared" si="107"/>
        <v>0</v>
      </c>
      <c r="N319" s="368">
        <f t="shared" si="101"/>
        <v>0</v>
      </c>
      <c r="O319" s="506"/>
      <c r="P319" s="41"/>
      <c r="Q319" s="41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</row>
    <row r="320" spans="1:32" ht="15.75" customHeight="1" outlineLevel="1">
      <c r="A320" s="17"/>
      <c r="B320" s="226" t="s">
        <v>553</v>
      </c>
      <c r="C320" s="227" t="s">
        <v>554</v>
      </c>
      <c r="D320" s="486"/>
      <c r="E320" s="487"/>
      <c r="F320" s="488"/>
      <c r="G320" s="488"/>
      <c r="H320" s="232">
        <f>SUM(H321:H326)</f>
        <v>0</v>
      </c>
      <c r="I320" s="232">
        <f>SUM(I321:I326)</f>
        <v>0</v>
      </c>
      <c r="J320" s="512"/>
      <c r="K320" s="513"/>
      <c r="L320" s="514">
        <f>SUM(L321:L326)</f>
        <v>0</v>
      </c>
      <c r="M320" s="330">
        <f>SUM(M321:M326)</f>
        <v>0</v>
      </c>
      <c r="N320" s="332">
        <f t="shared" si="101"/>
        <v>0</v>
      </c>
      <c r="O320" s="512"/>
      <c r="P320" s="41"/>
      <c r="Q320" s="41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</row>
    <row r="321" spans="1:32" ht="15.75" customHeight="1" outlineLevel="1">
      <c r="A321" s="17"/>
      <c r="B321" s="369" t="s">
        <v>555</v>
      </c>
      <c r="C321" s="170" t="s">
        <v>87</v>
      </c>
      <c r="D321" s="485" t="s">
        <v>40</v>
      </c>
      <c r="E321" s="482"/>
      <c r="F321" s="483"/>
      <c r="G321" s="483"/>
      <c r="H321" s="180">
        <f t="shared" ref="H321:H326" si="108">G321*E321</f>
        <v>0</v>
      </c>
      <c r="I321" s="180">
        <f t="shared" ref="I321:I326" si="109">IF(D321="SI",H321,0)</f>
        <v>0</v>
      </c>
      <c r="J321" s="506"/>
      <c r="K321" s="511"/>
      <c r="L321" s="491">
        <v>0</v>
      </c>
      <c r="M321" s="196">
        <f t="shared" ref="M321:M326" si="110">+L321-I321</f>
        <v>0</v>
      </c>
      <c r="N321" s="371">
        <f t="shared" si="101"/>
        <v>0</v>
      </c>
      <c r="O321" s="506"/>
      <c r="P321" s="41"/>
      <c r="Q321" s="41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</row>
    <row r="322" spans="1:32" ht="15.75" customHeight="1" outlineLevel="1">
      <c r="A322" s="17"/>
      <c r="B322" s="369" t="s">
        <v>556</v>
      </c>
      <c r="C322" s="170" t="s">
        <v>91</v>
      </c>
      <c r="D322" s="485" t="s">
        <v>40</v>
      </c>
      <c r="E322" s="482"/>
      <c r="F322" s="483" t="s">
        <v>321</v>
      </c>
      <c r="G322" s="483"/>
      <c r="H322" s="180">
        <f t="shared" si="108"/>
        <v>0</v>
      </c>
      <c r="I322" s="180">
        <f t="shared" si="109"/>
        <v>0</v>
      </c>
      <c r="J322" s="506"/>
      <c r="K322" s="511"/>
      <c r="L322" s="491">
        <v>0</v>
      </c>
      <c r="M322" s="196">
        <f t="shared" si="110"/>
        <v>0</v>
      </c>
      <c r="N322" s="198">
        <f t="shared" si="101"/>
        <v>0</v>
      </c>
      <c r="O322" s="506"/>
      <c r="P322" s="41"/>
      <c r="Q322" s="41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</row>
    <row r="323" spans="1:32" ht="15.75" customHeight="1" outlineLevel="1">
      <c r="A323" s="17"/>
      <c r="B323" s="369" t="s">
        <v>557</v>
      </c>
      <c r="C323" s="170" t="s">
        <v>94</v>
      </c>
      <c r="D323" s="485" t="s">
        <v>40</v>
      </c>
      <c r="E323" s="482"/>
      <c r="F323" s="483"/>
      <c r="G323" s="483"/>
      <c r="H323" s="180">
        <f t="shared" si="108"/>
        <v>0</v>
      </c>
      <c r="I323" s="180">
        <f t="shared" si="109"/>
        <v>0</v>
      </c>
      <c r="J323" s="506"/>
      <c r="K323" s="511"/>
      <c r="L323" s="491">
        <v>0</v>
      </c>
      <c r="M323" s="196">
        <f t="shared" si="110"/>
        <v>0</v>
      </c>
      <c r="N323" s="198">
        <f t="shared" si="101"/>
        <v>0</v>
      </c>
      <c r="O323" s="506"/>
      <c r="P323" s="41"/>
      <c r="Q323" s="41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</row>
    <row r="324" spans="1:32" ht="15.75" customHeight="1" outlineLevel="1">
      <c r="A324" s="17"/>
      <c r="B324" s="369" t="s">
        <v>558</v>
      </c>
      <c r="C324" s="170" t="s">
        <v>168</v>
      </c>
      <c r="D324" s="485" t="s">
        <v>40</v>
      </c>
      <c r="E324" s="482"/>
      <c r="F324" s="483" t="s">
        <v>326</v>
      </c>
      <c r="G324" s="483"/>
      <c r="H324" s="180">
        <f t="shared" si="108"/>
        <v>0</v>
      </c>
      <c r="I324" s="180">
        <f t="shared" si="109"/>
        <v>0</v>
      </c>
      <c r="J324" s="506"/>
      <c r="K324" s="511"/>
      <c r="L324" s="491">
        <v>0</v>
      </c>
      <c r="M324" s="196">
        <f t="shared" si="110"/>
        <v>0</v>
      </c>
      <c r="N324" s="198">
        <f t="shared" si="101"/>
        <v>0</v>
      </c>
      <c r="O324" s="506"/>
      <c r="P324" s="41"/>
      <c r="Q324" s="41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</row>
    <row r="325" spans="1:32" ht="15.75" customHeight="1" outlineLevel="1">
      <c r="A325" s="17"/>
      <c r="B325" s="369" t="s">
        <v>559</v>
      </c>
      <c r="C325" s="170" t="s">
        <v>170</v>
      </c>
      <c r="D325" s="485" t="s">
        <v>40</v>
      </c>
      <c r="E325" s="482"/>
      <c r="F325" s="483"/>
      <c r="G325" s="483"/>
      <c r="H325" s="180">
        <f t="shared" si="108"/>
        <v>0</v>
      </c>
      <c r="I325" s="180">
        <f t="shared" si="109"/>
        <v>0</v>
      </c>
      <c r="J325" s="506"/>
      <c r="K325" s="511"/>
      <c r="L325" s="491">
        <v>0</v>
      </c>
      <c r="M325" s="196">
        <f t="shared" si="110"/>
        <v>0</v>
      </c>
      <c r="N325" s="198">
        <f t="shared" si="101"/>
        <v>0</v>
      </c>
      <c r="O325" s="506"/>
      <c r="P325" s="41"/>
      <c r="Q325" s="41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</row>
    <row r="326" spans="1:32" ht="15.75" customHeight="1" outlineLevel="1">
      <c r="A326" s="17"/>
      <c r="B326" s="369" t="s">
        <v>560</v>
      </c>
      <c r="C326" s="193" t="s">
        <v>329</v>
      </c>
      <c r="D326" s="485" t="s">
        <v>40</v>
      </c>
      <c r="E326" s="482"/>
      <c r="F326" s="483"/>
      <c r="G326" s="483"/>
      <c r="H326" s="180">
        <f t="shared" si="108"/>
        <v>0</v>
      </c>
      <c r="I326" s="180">
        <f t="shared" si="109"/>
        <v>0</v>
      </c>
      <c r="J326" s="506"/>
      <c r="K326" s="507"/>
      <c r="L326" s="491">
        <v>0</v>
      </c>
      <c r="M326" s="196">
        <f t="shared" si="110"/>
        <v>0</v>
      </c>
      <c r="N326" s="368">
        <f t="shared" si="101"/>
        <v>0</v>
      </c>
      <c r="O326" s="506"/>
      <c r="P326" s="41"/>
      <c r="Q326" s="41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</row>
    <row r="327" spans="1:32" ht="15.75" customHeight="1" outlineLevel="1">
      <c r="A327" s="17"/>
      <c r="B327" s="226" t="s">
        <v>561</v>
      </c>
      <c r="C327" s="227" t="s">
        <v>562</v>
      </c>
      <c r="D327" s="486"/>
      <c r="E327" s="487"/>
      <c r="F327" s="488"/>
      <c r="G327" s="488"/>
      <c r="H327" s="232">
        <f>SUM(H328:H333)</f>
        <v>0</v>
      </c>
      <c r="I327" s="232">
        <f>SUM(I328:I333)</f>
        <v>0</v>
      </c>
      <c r="J327" s="512"/>
      <c r="K327" s="513"/>
      <c r="L327" s="514">
        <f>SUM(L328:L333)</f>
        <v>0</v>
      </c>
      <c r="M327" s="330">
        <f>SUM(M328:M333)</f>
        <v>0</v>
      </c>
      <c r="N327" s="332">
        <f t="shared" si="101"/>
        <v>0</v>
      </c>
      <c r="O327" s="512"/>
      <c r="P327" s="41"/>
      <c r="Q327" s="41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</row>
    <row r="328" spans="1:32" ht="15.75" customHeight="1" outlineLevel="1">
      <c r="A328" s="17"/>
      <c r="B328" s="369" t="s">
        <v>563</v>
      </c>
      <c r="C328" s="170" t="s">
        <v>87</v>
      </c>
      <c r="D328" s="485" t="s">
        <v>40</v>
      </c>
      <c r="E328" s="482"/>
      <c r="F328" s="483"/>
      <c r="G328" s="483"/>
      <c r="H328" s="180">
        <f t="shared" ref="H328:H333" si="111">G328*E328</f>
        <v>0</v>
      </c>
      <c r="I328" s="180">
        <f t="shared" ref="I328:I333" si="112">IF(D328="SI",H328,0)</f>
        <v>0</v>
      </c>
      <c r="J328" s="506"/>
      <c r="K328" s="511"/>
      <c r="L328" s="491">
        <v>0</v>
      </c>
      <c r="M328" s="196">
        <f t="shared" ref="M328:M333" si="113">+L328-I328</f>
        <v>0</v>
      </c>
      <c r="N328" s="371">
        <f t="shared" si="101"/>
        <v>0</v>
      </c>
      <c r="O328" s="506"/>
      <c r="P328" s="41"/>
      <c r="Q328" s="41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</row>
    <row r="329" spans="1:32" ht="15.75" customHeight="1" outlineLevel="1">
      <c r="A329" s="17"/>
      <c r="B329" s="369" t="s">
        <v>564</v>
      </c>
      <c r="C329" s="170" t="s">
        <v>91</v>
      </c>
      <c r="D329" s="485" t="s">
        <v>40</v>
      </c>
      <c r="E329" s="482"/>
      <c r="F329" s="483" t="s">
        <v>321</v>
      </c>
      <c r="G329" s="483"/>
      <c r="H329" s="180">
        <f t="shared" si="111"/>
        <v>0</v>
      </c>
      <c r="I329" s="180">
        <f t="shared" si="112"/>
        <v>0</v>
      </c>
      <c r="J329" s="506"/>
      <c r="K329" s="511"/>
      <c r="L329" s="491">
        <v>0</v>
      </c>
      <c r="M329" s="196">
        <f t="shared" si="113"/>
        <v>0</v>
      </c>
      <c r="N329" s="198">
        <f t="shared" si="101"/>
        <v>0</v>
      </c>
      <c r="O329" s="506"/>
      <c r="P329" s="41"/>
      <c r="Q329" s="41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</row>
    <row r="330" spans="1:32" ht="15.75" customHeight="1" outlineLevel="1">
      <c r="A330" s="17"/>
      <c r="B330" s="369" t="s">
        <v>565</v>
      </c>
      <c r="C330" s="170" t="s">
        <v>94</v>
      </c>
      <c r="D330" s="485" t="s">
        <v>40</v>
      </c>
      <c r="E330" s="482"/>
      <c r="F330" s="483"/>
      <c r="G330" s="483"/>
      <c r="H330" s="180">
        <f t="shared" si="111"/>
        <v>0</v>
      </c>
      <c r="I330" s="180">
        <f t="shared" si="112"/>
        <v>0</v>
      </c>
      <c r="J330" s="506"/>
      <c r="K330" s="511"/>
      <c r="L330" s="491">
        <v>0</v>
      </c>
      <c r="M330" s="196">
        <f t="shared" si="113"/>
        <v>0</v>
      </c>
      <c r="N330" s="198">
        <f t="shared" si="101"/>
        <v>0</v>
      </c>
      <c r="O330" s="506"/>
      <c r="P330" s="41"/>
      <c r="Q330" s="41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</row>
    <row r="331" spans="1:32" ht="15.75" customHeight="1" outlineLevel="1">
      <c r="A331" s="17"/>
      <c r="B331" s="369" t="s">
        <v>566</v>
      </c>
      <c r="C331" s="170" t="s">
        <v>168</v>
      </c>
      <c r="D331" s="485" t="s">
        <v>40</v>
      </c>
      <c r="E331" s="482"/>
      <c r="F331" s="483" t="s">
        <v>326</v>
      </c>
      <c r="G331" s="483"/>
      <c r="H331" s="180">
        <f t="shared" si="111"/>
        <v>0</v>
      </c>
      <c r="I331" s="180">
        <f t="shared" si="112"/>
        <v>0</v>
      </c>
      <c r="J331" s="506"/>
      <c r="K331" s="511"/>
      <c r="L331" s="491">
        <v>0</v>
      </c>
      <c r="M331" s="196">
        <f t="shared" si="113"/>
        <v>0</v>
      </c>
      <c r="N331" s="198">
        <f t="shared" si="101"/>
        <v>0</v>
      </c>
      <c r="O331" s="506"/>
      <c r="P331" s="41"/>
      <c r="Q331" s="41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</row>
    <row r="332" spans="1:32" ht="15.75" customHeight="1" outlineLevel="1">
      <c r="A332" s="17"/>
      <c r="B332" s="369" t="s">
        <v>567</v>
      </c>
      <c r="C332" s="170" t="s">
        <v>170</v>
      </c>
      <c r="D332" s="485" t="s">
        <v>40</v>
      </c>
      <c r="E332" s="482"/>
      <c r="F332" s="483"/>
      <c r="G332" s="483"/>
      <c r="H332" s="180">
        <f t="shared" si="111"/>
        <v>0</v>
      </c>
      <c r="I332" s="180">
        <f t="shared" si="112"/>
        <v>0</v>
      </c>
      <c r="J332" s="506"/>
      <c r="K332" s="511"/>
      <c r="L332" s="491">
        <v>0</v>
      </c>
      <c r="M332" s="196">
        <f t="shared" si="113"/>
        <v>0</v>
      </c>
      <c r="N332" s="198">
        <f t="shared" si="101"/>
        <v>0</v>
      </c>
      <c r="O332" s="506"/>
      <c r="P332" s="41"/>
      <c r="Q332" s="41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</row>
    <row r="333" spans="1:32" ht="15.75" customHeight="1" outlineLevel="1">
      <c r="A333" s="17"/>
      <c r="B333" s="369" t="s">
        <v>568</v>
      </c>
      <c r="C333" s="193" t="s">
        <v>329</v>
      </c>
      <c r="D333" s="485" t="s">
        <v>40</v>
      </c>
      <c r="E333" s="482"/>
      <c r="F333" s="483"/>
      <c r="G333" s="483"/>
      <c r="H333" s="180">
        <f t="shared" si="111"/>
        <v>0</v>
      </c>
      <c r="I333" s="180">
        <f t="shared" si="112"/>
        <v>0</v>
      </c>
      <c r="J333" s="506"/>
      <c r="K333" s="507"/>
      <c r="L333" s="491">
        <v>0</v>
      </c>
      <c r="M333" s="196">
        <f t="shared" si="113"/>
        <v>0</v>
      </c>
      <c r="N333" s="368">
        <f t="shared" si="101"/>
        <v>0</v>
      </c>
      <c r="O333" s="506"/>
      <c r="P333" s="41"/>
      <c r="Q333" s="41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</row>
    <row r="334" spans="1:32" ht="15.75" customHeight="1" outlineLevel="1">
      <c r="A334" s="17"/>
      <c r="B334" s="226" t="s">
        <v>569</v>
      </c>
      <c r="C334" s="227" t="s">
        <v>570</v>
      </c>
      <c r="D334" s="486"/>
      <c r="E334" s="487"/>
      <c r="F334" s="488"/>
      <c r="G334" s="488"/>
      <c r="H334" s="232">
        <f>SUM(H335:H340)</f>
        <v>0</v>
      </c>
      <c r="I334" s="232">
        <f>SUM(I335:I340)</f>
        <v>0</v>
      </c>
      <c r="J334" s="512"/>
      <c r="K334" s="513"/>
      <c r="L334" s="514">
        <f>SUM(L335:L340)</f>
        <v>0</v>
      </c>
      <c r="M334" s="330">
        <f>SUM(M335:M340)</f>
        <v>0</v>
      </c>
      <c r="N334" s="332">
        <f t="shared" si="101"/>
        <v>0</v>
      </c>
      <c r="O334" s="512"/>
      <c r="P334" s="41"/>
      <c r="Q334" s="41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</row>
    <row r="335" spans="1:32" ht="15.75" customHeight="1" outlineLevel="1">
      <c r="A335" s="17"/>
      <c r="B335" s="369" t="s">
        <v>571</v>
      </c>
      <c r="C335" s="170" t="s">
        <v>87</v>
      </c>
      <c r="D335" s="485" t="s">
        <v>40</v>
      </c>
      <c r="E335" s="482"/>
      <c r="F335" s="483"/>
      <c r="G335" s="483"/>
      <c r="H335" s="180">
        <f t="shared" ref="H335:H340" si="114">G335*E335</f>
        <v>0</v>
      </c>
      <c r="I335" s="180">
        <f t="shared" ref="I335:I340" si="115">IF(D335="SI",H335,0)</f>
        <v>0</v>
      </c>
      <c r="J335" s="506"/>
      <c r="K335" s="511"/>
      <c r="L335" s="491">
        <v>0</v>
      </c>
      <c r="M335" s="196">
        <f t="shared" ref="M335:M340" si="116">+L335-I335</f>
        <v>0</v>
      </c>
      <c r="N335" s="198">
        <f t="shared" si="101"/>
        <v>0</v>
      </c>
      <c r="O335" s="506"/>
      <c r="P335" s="41"/>
      <c r="Q335" s="41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</row>
    <row r="336" spans="1:32" ht="15.75" customHeight="1" outlineLevel="1">
      <c r="A336" s="17"/>
      <c r="B336" s="369" t="s">
        <v>572</v>
      </c>
      <c r="C336" s="170" t="s">
        <v>91</v>
      </c>
      <c r="D336" s="485" t="s">
        <v>40</v>
      </c>
      <c r="E336" s="482"/>
      <c r="F336" s="483" t="s">
        <v>321</v>
      </c>
      <c r="G336" s="483"/>
      <c r="H336" s="180">
        <f t="shared" si="114"/>
        <v>0</v>
      </c>
      <c r="I336" s="180">
        <f t="shared" si="115"/>
        <v>0</v>
      </c>
      <c r="J336" s="506"/>
      <c r="K336" s="511"/>
      <c r="L336" s="491">
        <v>0</v>
      </c>
      <c r="M336" s="196">
        <f t="shared" si="116"/>
        <v>0</v>
      </c>
      <c r="N336" s="198">
        <f t="shared" si="101"/>
        <v>0</v>
      </c>
      <c r="O336" s="506"/>
      <c r="P336" s="41"/>
      <c r="Q336" s="41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</row>
    <row r="337" spans="1:32" ht="15.75" customHeight="1" outlineLevel="1">
      <c r="A337" s="17"/>
      <c r="B337" s="369" t="s">
        <v>573</v>
      </c>
      <c r="C337" s="170" t="s">
        <v>94</v>
      </c>
      <c r="D337" s="485" t="s">
        <v>40</v>
      </c>
      <c r="E337" s="482"/>
      <c r="F337" s="483"/>
      <c r="G337" s="483"/>
      <c r="H337" s="180">
        <f t="shared" si="114"/>
        <v>0</v>
      </c>
      <c r="I337" s="180">
        <f t="shared" si="115"/>
        <v>0</v>
      </c>
      <c r="J337" s="506"/>
      <c r="K337" s="511"/>
      <c r="L337" s="491">
        <v>0</v>
      </c>
      <c r="M337" s="196">
        <f t="shared" si="116"/>
        <v>0</v>
      </c>
      <c r="N337" s="198">
        <f t="shared" si="101"/>
        <v>0</v>
      </c>
      <c r="O337" s="506"/>
      <c r="P337" s="41"/>
      <c r="Q337" s="41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</row>
    <row r="338" spans="1:32" ht="15.75" customHeight="1" outlineLevel="1">
      <c r="A338" s="17"/>
      <c r="B338" s="369" t="s">
        <v>574</v>
      </c>
      <c r="C338" s="170" t="s">
        <v>168</v>
      </c>
      <c r="D338" s="485" t="s">
        <v>40</v>
      </c>
      <c r="E338" s="482"/>
      <c r="F338" s="483" t="s">
        <v>326</v>
      </c>
      <c r="G338" s="483"/>
      <c r="H338" s="180">
        <f t="shared" si="114"/>
        <v>0</v>
      </c>
      <c r="I338" s="180">
        <f t="shared" si="115"/>
        <v>0</v>
      </c>
      <c r="J338" s="506"/>
      <c r="K338" s="511"/>
      <c r="L338" s="491">
        <v>0</v>
      </c>
      <c r="M338" s="196">
        <f t="shared" si="116"/>
        <v>0</v>
      </c>
      <c r="N338" s="198">
        <f t="shared" si="101"/>
        <v>0</v>
      </c>
      <c r="O338" s="506"/>
      <c r="P338" s="41"/>
      <c r="Q338" s="41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</row>
    <row r="339" spans="1:32" ht="15.75" customHeight="1" outlineLevel="1">
      <c r="A339" s="17"/>
      <c r="B339" s="369" t="s">
        <v>575</v>
      </c>
      <c r="C339" s="170" t="s">
        <v>170</v>
      </c>
      <c r="D339" s="485" t="s">
        <v>40</v>
      </c>
      <c r="E339" s="482"/>
      <c r="F339" s="483"/>
      <c r="G339" s="483"/>
      <c r="H339" s="180">
        <f t="shared" si="114"/>
        <v>0</v>
      </c>
      <c r="I339" s="180">
        <f t="shared" si="115"/>
        <v>0</v>
      </c>
      <c r="J339" s="506"/>
      <c r="K339" s="511"/>
      <c r="L339" s="491">
        <v>0</v>
      </c>
      <c r="M339" s="196">
        <f t="shared" si="116"/>
        <v>0</v>
      </c>
      <c r="N339" s="198">
        <f t="shared" si="101"/>
        <v>0</v>
      </c>
      <c r="O339" s="506"/>
      <c r="P339" s="41"/>
      <c r="Q339" s="41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</row>
    <row r="340" spans="1:32" ht="15.75" customHeight="1" outlineLevel="1">
      <c r="A340" s="17"/>
      <c r="B340" s="369" t="s">
        <v>576</v>
      </c>
      <c r="C340" s="193" t="s">
        <v>329</v>
      </c>
      <c r="D340" s="485" t="s">
        <v>40</v>
      </c>
      <c r="E340" s="482"/>
      <c r="F340" s="483"/>
      <c r="G340" s="483"/>
      <c r="H340" s="180">
        <f t="shared" si="114"/>
        <v>0</v>
      </c>
      <c r="I340" s="180">
        <f t="shared" si="115"/>
        <v>0</v>
      </c>
      <c r="J340" s="506"/>
      <c r="K340" s="507"/>
      <c r="L340" s="491">
        <v>0</v>
      </c>
      <c r="M340" s="196">
        <f t="shared" si="116"/>
        <v>0</v>
      </c>
      <c r="N340" s="368">
        <f t="shared" si="101"/>
        <v>0</v>
      </c>
      <c r="O340" s="506"/>
      <c r="P340" s="41"/>
      <c r="Q340" s="41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</row>
    <row r="341" spans="1:32" ht="15.75" customHeight="1" outlineLevel="1">
      <c r="A341" s="17"/>
      <c r="B341" s="226" t="s">
        <v>577</v>
      </c>
      <c r="C341" s="227" t="s">
        <v>578</v>
      </c>
      <c r="D341" s="486"/>
      <c r="E341" s="487"/>
      <c r="F341" s="488"/>
      <c r="G341" s="488"/>
      <c r="H341" s="232">
        <f>SUM(H342:H347)</f>
        <v>0</v>
      </c>
      <c r="I341" s="232">
        <f>SUM(I342:I347)</f>
        <v>0</v>
      </c>
      <c r="J341" s="512"/>
      <c r="K341" s="513"/>
      <c r="L341" s="514">
        <f>SUM(L342:L347)</f>
        <v>0</v>
      </c>
      <c r="M341" s="330">
        <f>SUM(M342:M347)</f>
        <v>0</v>
      </c>
      <c r="N341" s="332">
        <f t="shared" si="101"/>
        <v>0</v>
      </c>
      <c r="O341" s="512"/>
      <c r="P341" s="41"/>
      <c r="Q341" s="41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</row>
    <row r="342" spans="1:32" ht="15.75" customHeight="1" outlineLevel="1">
      <c r="A342" s="17"/>
      <c r="B342" s="369" t="s">
        <v>579</v>
      </c>
      <c r="C342" s="170" t="s">
        <v>87</v>
      </c>
      <c r="D342" s="485" t="s">
        <v>40</v>
      </c>
      <c r="E342" s="482"/>
      <c r="F342" s="483"/>
      <c r="G342" s="483"/>
      <c r="H342" s="180">
        <f t="shared" ref="H342:H347" si="117">G342*E342</f>
        <v>0</v>
      </c>
      <c r="I342" s="180">
        <f t="shared" ref="I342:I347" si="118">IF(D342="SI",H342,0)</f>
        <v>0</v>
      </c>
      <c r="J342" s="506"/>
      <c r="K342" s="511"/>
      <c r="L342" s="491">
        <v>0</v>
      </c>
      <c r="M342" s="196">
        <f t="shared" ref="M342:M347" si="119">+L342-I342</f>
        <v>0</v>
      </c>
      <c r="N342" s="371">
        <f t="shared" si="101"/>
        <v>0</v>
      </c>
      <c r="O342" s="506"/>
      <c r="P342" s="41"/>
      <c r="Q342" s="41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</row>
    <row r="343" spans="1:32" ht="15.75" customHeight="1" outlineLevel="1">
      <c r="A343" s="17"/>
      <c r="B343" s="369" t="s">
        <v>580</v>
      </c>
      <c r="C343" s="170" t="s">
        <v>91</v>
      </c>
      <c r="D343" s="485" t="s">
        <v>40</v>
      </c>
      <c r="E343" s="482"/>
      <c r="F343" s="483" t="s">
        <v>321</v>
      </c>
      <c r="G343" s="483"/>
      <c r="H343" s="180">
        <f t="shared" si="117"/>
        <v>0</v>
      </c>
      <c r="I343" s="180">
        <f t="shared" si="118"/>
        <v>0</v>
      </c>
      <c r="J343" s="506"/>
      <c r="K343" s="511"/>
      <c r="L343" s="491">
        <v>0</v>
      </c>
      <c r="M343" s="196">
        <f t="shared" si="119"/>
        <v>0</v>
      </c>
      <c r="N343" s="198">
        <f t="shared" si="101"/>
        <v>0</v>
      </c>
      <c r="O343" s="506"/>
      <c r="P343" s="41"/>
      <c r="Q343" s="41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</row>
    <row r="344" spans="1:32" ht="15.75" customHeight="1" outlineLevel="1">
      <c r="A344" s="17"/>
      <c r="B344" s="369" t="s">
        <v>581</v>
      </c>
      <c r="C344" s="170" t="s">
        <v>94</v>
      </c>
      <c r="D344" s="485" t="s">
        <v>40</v>
      </c>
      <c r="E344" s="482"/>
      <c r="F344" s="483"/>
      <c r="G344" s="483"/>
      <c r="H344" s="180">
        <f t="shared" si="117"/>
        <v>0</v>
      </c>
      <c r="I344" s="180">
        <f t="shared" si="118"/>
        <v>0</v>
      </c>
      <c r="J344" s="506"/>
      <c r="K344" s="511"/>
      <c r="L344" s="491">
        <v>0</v>
      </c>
      <c r="M344" s="196">
        <f t="shared" si="119"/>
        <v>0</v>
      </c>
      <c r="N344" s="198">
        <f t="shared" si="101"/>
        <v>0</v>
      </c>
      <c r="O344" s="506"/>
      <c r="P344" s="41"/>
      <c r="Q344" s="41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</row>
    <row r="345" spans="1:32" ht="15.75" customHeight="1" outlineLevel="1">
      <c r="A345" s="17"/>
      <c r="B345" s="369" t="s">
        <v>582</v>
      </c>
      <c r="C345" s="170" t="s">
        <v>168</v>
      </c>
      <c r="D345" s="485" t="s">
        <v>40</v>
      </c>
      <c r="E345" s="482"/>
      <c r="F345" s="483" t="s">
        <v>326</v>
      </c>
      <c r="G345" s="483"/>
      <c r="H345" s="180">
        <f t="shared" si="117"/>
        <v>0</v>
      </c>
      <c r="I345" s="180">
        <f t="shared" si="118"/>
        <v>0</v>
      </c>
      <c r="J345" s="506"/>
      <c r="K345" s="511"/>
      <c r="L345" s="491">
        <v>0</v>
      </c>
      <c r="M345" s="196">
        <f t="shared" si="119"/>
        <v>0</v>
      </c>
      <c r="N345" s="198">
        <f t="shared" si="101"/>
        <v>0</v>
      </c>
      <c r="O345" s="506"/>
      <c r="P345" s="41"/>
      <c r="Q345" s="41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</row>
    <row r="346" spans="1:32" ht="15.75" customHeight="1" outlineLevel="1">
      <c r="A346" s="17"/>
      <c r="B346" s="369" t="s">
        <v>583</v>
      </c>
      <c r="C346" s="170" t="s">
        <v>170</v>
      </c>
      <c r="D346" s="485" t="s">
        <v>40</v>
      </c>
      <c r="E346" s="482"/>
      <c r="F346" s="483"/>
      <c r="G346" s="483"/>
      <c r="H346" s="180">
        <f t="shared" si="117"/>
        <v>0</v>
      </c>
      <c r="I346" s="180">
        <f t="shared" si="118"/>
        <v>0</v>
      </c>
      <c r="J346" s="506"/>
      <c r="K346" s="511"/>
      <c r="L346" s="491">
        <v>0</v>
      </c>
      <c r="M346" s="196">
        <f t="shared" si="119"/>
        <v>0</v>
      </c>
      <c r="N346" s="198">
        <f t="shared" si="101"/>
        <v>0</v>
      </c>
      <c r="O346" s="506"/>
      <c r="P346" s="41"/>
      <c r="Q346" s="41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</row>
    <row r="347" spans="1:32" ht="15.75" customHeight="1" outlineLevel="1">
      <c r="A347" s="17"/>
      <c r="B347" s="369" t="s">
        <v>584</v>
      </c>
      <c r="C347" s="193" t="s">
        <v>329</v>
      </c>
      <c r="D347" s="485" t="s">
        <v>40</v>
      </c>
      <c r="E347" s="482"/>
      <c r="F347" s="483"/>
      <c r="G347" s="483"/>
      <c r="H347" s="180">
        <f t="shared" si="117"/>
        <v>0</v>
      </c>
      <c r="I347" s="180">
        <f t="shared" si="118"/>
        <v>0</v>
      </c>
      <c r="J347" s="506"/>
      <c r="K347" s="507"/>
      <c r="L347" s="491">
        <v>0</v>
      </c>
      <c r="M347" s="196">
        <f t="shared" si="119"/>
        <v>0</v>
      </c>
      <c r="N347" s="368">
        <f t="shared" si="101"/>
        <v>0</v>
      </c>
      <c r="O347" s="506"/>
      <c r="P347" s="41"/>
      <c r="Q347" s="41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</row>
    <row r="348" spans="1:32" ht="15.75" customHeight="1" outlineLevel="1">
      <c r="A348" s="17"/>
      <c r="B348" s="226" t="s">
        <v>585</v>
      </c>
      <c r="C348" s="227" t="s">
        <v>586</v>
      </c>
      <c r="D348" s="486"/>
      <c r="E348" s="487"/>
      <c r="F348" s="488"/>
      <c r="G348" s="488"/>
      <c r="H348" s="232">
        <f>SUM(H349:H354)</f>
        <v>0</v>
      </c>
      <c r="I348" s="232">
        <f>SUM(I349:I354)</f>
        <v>0</v>
      </c>
      <c r="J348" s="512"/>
      <c r="K348" s="515"/>
      <c r="L348" s="514">
        <f>SUM(L349:L354)</f>
        <v>0</v>
      </c>
      <c r="M348" s="330">
        <f>SUM(M349:M354)</f>
        <v>0</v>
      </c>
      <c r="N348" s="332">
        <f t="shared" si="101"/>
        <v>0</v>
      </c>
      <c r="O348" s="512"/>
      <c r="P348" s="41"/>
      <c r="Q348" s="41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</row>
    <row r="349" spans="1:32" ht="15.75" customHeight="1" outlineLevel="1">
      <c r="A349" s="17"/>
      <c r="B349" s="369" t="s">
        <v>587</v>
      </c>
      <c r="C349" s="170" t="s">
        <v>87</v>
      </c>
      <c r="D349" s="485" t="s">
        <v>40</v>
      </c>
      <c r="E349" s="482"/>
      <c r="F349" s="483"/>
      <c r="G349" s="483"/>
      <c r="H349" s="180">
        <f t="shared" ref="H349:H354" si="120">G349*E349</f>
        <v>0</v>
      </c>
      <c r="I349" s="180">
        <f t="shared" ref="I349:I354" si="121">IF(D349="SI",H349,0)</f>
        <v>0</v>
      </c>
      <c r="J349" s="506"/>
      <c r="K349" s="511"/>
      <c r="L349" s="491">
        <v>0</v>
      </c>
      <c r="M349" s="196">
        <f t="shared" ref="M349:M354" si="122">+L349-I349</f>
        <v>0</v>
      </c>
      <c r="N349" s="371">
        <f t="shared" si="101"/>
        <v>0</v>
      </c>
      <c r="O349" s="506"/>
      <c r="P349" s="41"/>
      <c r="Q349" s="41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</row>
    <row r="350" spans="1:32" ht="15.75" customHeight="1" outlineLevel="1">
      <c r="A350" s="17"/>
      <c r="B350" s="369" t="s">
        <v>588</v>
      </c>
      <c r="C350" s="170" t="s">
        <v>91</v>
      </c>
      <c r="D350" s="485" t="s">
        <v>40</v>
      </c>
      <c r="E350" s="482"/>
      <c r="F350" s="483" t="s">
        <v>321</v>
      </c>
      <c r="G350" s="483"/>
      <c r="H350" s="180">
        <f t="shared" si="120"/>
        <v>0</v>
      </c>
      <c r="I350" s="180">
        <f t="shared" si="121"/>
        <v>0</v>
      </c>
      <c r="J350" s="506"/>
      <c r="K350" s="511"/>
      <c r="L350" s="491">
        <v>0</v>
      </c>
      <c r="M350" s="196">
        <f t="shared" si="122"/>
        <v>0</v>
      </c>
      <c r="N350" s="198">
        <f t="shared" si="101"/>
        <v>0</v>
      </c>
      <c r="O350" s="506"/>
      <c r="P350" s="41"/>
      <c r="Q350" s="41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</row>
    <row r="351" spans="1:32" ht="15.75" customHeight="1" outlineLevel="1">
      <c r="A351" s="17"/>
      <c r="B351" s="369" t="s">
        <v>589</v>
      </c>
      <c r="C351" s="170" t="s">
        <v>94</v>
      </c>
      <c r="D351" s="485" t="s">
        <v>40</v>
      </c>
      <c r="E351" s="482"/>
      <c r="F351" s="483"/>
      <c r="G351" s="483"/>
      <c r="H351" s="180">
        <f t="shared" si="120"/>
        <v>0</v>
      </c>
      <c r="I351" s="180">
        <f t="shared" si="121"/>
        <v>0</v>
      </c>
      <c r="J351" s="506"/>
      <c r="K351" s="511"/>
      <c r="L351" s="491">
        <v>0</v>
      </c>
      <c r="M351" s="196">
        <f t="shared" si="122"/>
        <v>0</v>
      </c>
      <c r="N351" s="198">
        <f t="shared" si="101"/>
        <v>0</v>
      </c>
      <c r="O351" s="506"/>
      <c r="P351" s="41"/>
      <c r="Q351" s="41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</row>
    <row r="352" spans="1:32" ht="15.75" customHeight="1" outlineLevel="1">
      <c r="A352" s="17"/>
      <c r="B352" s="369" t="s">
        <v>590</v>
      </c>
      <c r="C352" s="170" t="s">
        <v>168</v>
      </c>
      <c r="D352" s="485" t="s">
        <v>40</v>
      </c>
      <c r="E352" s="482"/>
      <c r="F352" s="483" t="s">
        <v>326</v>
      </c>
      <c r="G352" s="483"/>
      <c r="H352" s="180">
        <f t="shared" si="120"/>
        <v>0</v>
      </c>
      <c r="I352" s="180">
        <f t="shared" si="121"/>
        <v>0</v>
      </c>
      <c r="J352" s="506"/>
      <c r="K352" s="511"/>
      <c r="L352" s="491">
        <v>0</v>
      </c>
      <c r="M352" s="196">
        <f t="shared" si="122"/>
        <v>0</v>
      </c>
      <c r="N352" s="198">
        <f t="shared" si="101"/>
        <v>0</v>
      </c>
      <c r="O352" s="506"/>
      <c r="P352" s="41"/>
      <c r="Q352" s="41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</row>
    <row r="353" spans="1:32" ht="15.75" customHeight="1" outlineLevel="1">
      <c r="A353" s="17"/>
      <c r="B353" s="369" t="s">
        <v>591</v>
      </c>
      <c r="C353" s="170" t="s">
        <v>170</v>
      </c>
      <c r="D353" s="485" t="s">
        <v>40</v>
      </c>
      <c r="E353" s="482"/>
      <c r="F353" s="483"/>
      <c r="G353" s="483"/>
      <c r="H353" s="180">
        <f t="shared" si="120"/>
        <v>0</v>
      </c>
      <c r="I353" s="180">
        <f t="shared" si="121"/>
        <v>0</v>
      </c>
      <c r="J353" s="506"/>
      <c r="K353" s="511"/>
      <c r="L353" s="491">
        <v>0</v>
      </c>
      <c r="M353" s="196">
        <f t="shared" si="122"/>
        <v>0</v>
      </c>
      <c r="N353" s="198">
        <f t="shared" si="101"/>
        <v>0</v>
      </c>
      <c r="O353" s="506"/>
      <c r="P353" s="41"/>
      <c r="Q353" s="41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</row>
    <row r="354" spans="1:32" ht="15.75" customHeight="1" outlineLevel="1">
      <c r="A354" s="17"/>
      <c r="B354" s="369" t="s">
        <v>592</v>
      </c>
      <c r="C354" s="193" t="s">
        <v>329</v>
      </c>
      <c r="D354" s="485" t="s">
        <v>40</v>
      </c>
      <c r="E354" s="482"/>
      <c r="F354" s="483"/>
      <c r="G354" s="483"/>
      <c r="H354" s="180">
        <f t="shared" si="120"/>
        <v>0</v>
      </c>
      <c r="I354" s="180">
        <f t="shared" si="121"/>
        <v>0</v>
      </c>
      <c r="J354" s="506"/>
      <c r="K354" s="507"/>
      <c r="L354" s="491">
        <v>0</v>
      </c>
      <c r="M354" s="196">
        <f t="shared" si="122"/>
        <v>0</v>
      </c>
      <c r="N354" s="368">
        <f t="shared" si="101"/>
        <v>0</v>
      </c>
      <c r="O354" s="506"/>
      <c r="P354" s="41"/>
      <c r="Q354" s="41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</row>
    <row r="355" spans="1:32" ht="15.75" customHeight="1" outlineLevel="1">
      <c r="A355" s="17"/>
      <c r="B355" s="226" t="s">
        <v>593</v>
      </c>
      <c r="C355" s="227" t="s">
        <v>594</v>
      </c>
      <c r="D355" s="486"/>
      <c r="E355" s="487"/>
      <c r="F355" s="488"/>
      <c r="G355" s="488"/>
      <c r="H355" s="232">
        <f>SUM(H356:H361)</f>
        <v>0</v>
      </c>
      <c r="I355" s="232">
        <f>SUM(I356:I361)</f>
        <v>0</v>
      </c>
      <c r="J355" s="512"/>
      <c r="K355" s="515"/>
      <c r="L355" s="514">
        <f>SUM(L356:L361)</f>
        <v>0</v>
      </c>
      <c r="M355" s="330">
        <f>SUM(M356:M361)</f>
        <v>0</v>
      </c>
      <c r="N355" s="332">
        <f t="shared" si="101"/>
        <v>0</v>
      </c>
      <c r="O355" s="512"/>
      <c r="P355" s="41"/>
      <c r="Q355" s="41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</row>
    <row r="356" spans="1:32" ht="15.75" customHeight="1" outlineLevel="1">
      <c r="A356" s="17"/>
      <c r="B356" s="369" t="s">
        <v>595</v>
      </c>
      <c r="C356" s="170" t="s">
        <v>87</v>
      </c>
      <c r="D356" s="485" t="s">
        <v>40</v>
      </c>
      <c r="E356" s="482"/>
      <c r="F356" s="483"/>
      <c r="G356" s="483"/>
      <c r="H356" s="180">
        <f t="shared" ref="H356:H361" si="123">G356*E356</f>
        <v>0</v>
      </c>
      <c r="I356" s="180">
        <f t="shared" ref="I356:I361" si="124">IF(D356="SI",H356,0)</f>
        <v>0</v>
      </c>
      <c r="J356" s="506"/>
      <c r="K356" s="511"/>
      <c r="L356" s="491">
        <v>0</v>
      </c>
      <c r="M356" s="196">
        <f t="shared" ref="M356:M361" si="125">+L356-I356</f>
        <v>0</v>
      </c>
      <c r="N356" s="371">
        <f t="shared" si="101"/>
        <v>0</v>
      </c>
      <c r="O356" s="506"/>
      <c r="P356" s="41"/>
      <c r="Q356" s="41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</row>
    <row r="357" spans="1:32" ht="15.75" customHeight="1" outlineLevel="1">
      <c r="A357" s="17"/>
      <c r="B357" s="369" t="s">
        <v>596</v>
      </c>
      <c r="C357" s="170" t="s">
        <v>91</v>
      </c>
      <c r="D357" s="485" t="s">
        <v>40</v>
      </c>
      <c r="E357" s="482"/>
      <c r="F357" s="483" t="s">
        <v>321</v>
      </c>
      <c r="G357" s="483"/>
      <c r="H357" s="180">
        <f t="shared" si="123"/>
        <v>0</v>
      </c>
      <c r="I357" s="180">
        <f t="shared" si="124"/>
        <v>0</v>
      </c>
      <c r="J357" s="506"/>
      <c r="K357" s="511"/>
      <c r="L357" s="491">
        <v>0</v>
      </c>
      <c r="M357" s="196">
        <f t="shared" si="125"/>
        <v>0</v>
      </c>
      <c r="N357" s="198">
        <f t="shared" si="101"/>
        <v>0</v>
      </c>
      <c r="O357" s="506"/>
      <c r="P357" s="41"/>
      <c r="Q357" s="41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</row>
    <row r="358" spans="1:32" ht="15.75" customHeight="1" outlineLevel="1">
      <c r="A358" s="17"/>
      <c r="B358" s="369" t="s">
        <v>597</v>
      </c>
      <c r="C358" s="170" t="s">
        <v>94</v>
      </c>
      <c r="D358" s="485" t="s">
        <v>40</v>
      </c>
      <c r="E358" s="482"/>
      <c r="F358" s="483"/>
      <c r="G358" s="483"/>
      <c r="H358" s="180">
        <f t="shared" si="123"/>
        <v>0</v>
      </c>
      <c r="I358" s="180">
        <f t="shared" si="124"/>
        <v>0</v>
      </c>
      <c r="J358" s="506"/>
      <c r="K358" s="511"/>
      <c r="L358" s="491">
        <v>0</v>
      </c>
      <c r="M358" s="196">
        <f t="shared" si="125"/>
        <v>0</v>
      </c>
      <c r="N358" s="198">
        <f t="shared" si="101"/>
        <v>0</v>
      </c>
      <c r="O358" s="506"/>
      <c r="P358" s="41"/>
      <c r="Q358" s="41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</row>
    <row r="359" spans="1:32" ht="15.75" customHeight="1" outlineLevel="1">
      <c r="A359" s="17"/>
      <c r="B359" s="369" t="s">
        <v>598</v>
      </c>
      <c r="C359" s="170" t="s">
        <v>168</v>
      </c>
      <c r="D359" s="485" t="s">
        <v>40</v>
      </c>
      <c r="E359" s="482"/>
      <c r="F359" s="483" t="s">
        <v>326</v>
      </c>
      <c r="G359" s="483"/>
      <c r="H359" s="180">
        <f t="shared" si="123"/>
        <v>0</v>
      </c>
      <c r="I359" s="180">
        <f t="shared" si="124"/>
        <v>0</v>
      </c>
      <c r="J359" s="506"/>
      <c r="K359" s="511"/>
      <c r="L359" s="491">
        <v>0</v>
      </c>
      <c r="M359" s="196">
        <f t="shared" si="125"/>
        <v>0</v>
      </c>
      <c r="N359" s="198">
        <f t="shared" si="101"/>
        <v>0</v>
      </c>
      <c r="O359" s="506"/>
      <c r="P359" s="41"/>
      <c r="Q359" s="41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</row>
    <row r="360" spans="1:32" ht="15.75" customHeight="1" outlineLevel="1">
      <c r="A360" s="17"/>
      <c r="B360" s="369" t="s">
        <v>599</v>
      </c>
      <c r="C360" s="170" t="s">
        <v>170</v>
      </c>
      <c r="D360" s="485" t="s">
        <v>40</v>
      </c>
      <c r="E360" s="482"/>
      <c r="F360" s="483"/>
      <c r="G360" s="483"/>
      <c r="H360" s="180">
        <f t="shared" si="123"/>
        <v>0</v>
      </c>
      <c r="I360" s="180">
        <f t="shared" si="124"/>
        <v>0</v>
      </c>
      <c r="J360" s="506"/>
      <c r="K360" s="511"/>
      <c r="L360" s="491">
        <v>0</v>
      </c>
      <c r="M360" s="196">
        <f t="shared" si="125"/>
        <v>0</v>
      </c>
      <c r="N360" s="198">
        <f t="shared" si="101"/>
        <v>0</v>
      </c>
      <c r="O360" s="506"/>
      <c r="P360" s="41"/>
      <c r="Q360" s="41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</row>
    <row r="361" spans="1:32" ht="15.75" customHeight="1" outlineLevel="1">
      <c r="A361" s="17"/>
      <c r="B361" s="369" t="s">
        <v>600</v>
      </c>
      <c r="C361" s="193" t="s">
        <v>329</v>
      </c>
      <c r="D361" s="485" t="s">
        <v>40</v>
      </c>
      <c r="E361" s="482"/>
      <c r="F361" s="483"/>
      <c r="G361" s="483"/>
      <c r="H361" s="180">
        <f t="shared" si="123"/>
        <v>0</v>
      </c>
      <c r="I361" s="180">
        <f t="shared" si="124"/>
        <v>0</v>
      </c>
      <c r="J361" s="506"/>
      <c r="K361" s="507"/>
      <c r="L361" s="491">
        <v>0</v>
      </c>
      <c r="M361" s="196">
        <f t="shared" si="125"/>
        <v>0</v>
      </c>
      <c r="N361" s="368">
        <f t="shared" si="101"/>
        <v>0</v>
      </c>
      <c r="O361" s="506"/>
      <c r="P361" s="41"/>
      <c r="Q361" s="41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</row>
    <row r="362" spans="1:32" ht="15.75" customHeight="1" outlineLevel="1">
      <c r="A362" s="17"/>
      <c r="B362" s="226" t="s">
        <v>601</v>
      </c>
      <c r="C362" s="227" t="s">
        <v>602</v>
      </c>
      <c r="D362" s="486"/>
      <c r="E362" s="487"/>
      <c r="F362" s="488"/>
      <c r="G362" s="488"/>
      <c r="H362" s="232">
        <f>SUM(H363:H368)</f>
        <v>0</v>
      </c>
      <c r="I362" s="232">
        <f>SUM(I363:I368)</f>
        <v>0</v>
      </c>
      <c r="J362" s="512"/>
      <c r="K362" s="515"/>
      <c r="L362" s="514">
        <f>SUM(L363:L368)</f>
        <v>0</v>
      </c>
      <c r="M362" s="330">
        <f>SUM(M363:M368)</f>
        <v>0</v>
      </c>
      <c r="N362" s="332">
        <f t="shared" si="101"/>
        <v>0</v>
      </c>
      <c r="O362" s="512"/>
      <c r="P362" s="41"/>
      <c r="Q362" s="41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</row>
    <row r="363" spans="1:32" ht="15.75" customHeight="1" outlineLevel="1">
      <c r="A363" s="17"/>
      <c r="B363" s="369" t="s">
        <v>603</v>
      </c>
      <c r="C363" s="170" t="s">
        <v>87</v>
      </c>
      <c r="D363" s="485" t="s">
        <v>40</v>
      </c>
      <c r="E363" s="482"/>
      <c r="F363" s="483"/>
      <c r="G363" s="483"/>
      <c r="H363" s="180">
        <f t="shared" ref="H363:H368" si="126">G363*E363</f>
        <v>0</v>
      </c>
      <c r="I363" s="180">
        <f t="shared" ref="I363:I368" si="127">IF(D363="SI",H363,0)</f>
        <v>0</v>
      </c>
      <c r="J363" s="506"/>
      <c r="K363" s="511"/>
      <c r="L363" s="491">
        <v>0</v>
      </c>
      <c r="M363" s="196">
        <f t="shared" ref="M363:M368" si="128">+L363-I363</f>
        <v>0</v>
      </c>
      <c r="N363" s="198">
        <f t="shared" si="101"/>
        <v>0</v>
      </c>
      <c r="O363" s="506"/>
      <c r="P363" s="41"/>
      <c r="Q363" s="41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</row>
    <row r="364" spans="1:32" ht="15.75" customHeight="1" outlineLevel="1">
      <c r="A364" s="17"/>
      <c r="B364" s="369" t="s">
        <v>604</v>
      </c>
      <c r="C364" s="170" t="s">
        <v>91</v>
      </c>
      <c r="D364" s="485" t="s">
        <v>40</v>
      </c>
      <c r="E364" s="482"/>
      <c r="F364" s="483" t="s">
        <v>321</v>
      </c>
      <c r="G364" s="483"/>
      <c r="H364" s="180">
        <f t="shared" si="126"/>
        <v>0</v>
      </c>
      <c r="I364" s="180">
        <f t="shared" si="127"/>
        <v>0</v>
      </c>
      <c r="J364" s="506"/>
      <c r="K364" s="511"/>
      <c r="L364" s="491">
        <v>0</v>
      </c>
      <c r="M364" s="196">
        <f t="shared" si="128"/>
        <v>0</v>
      </c>
      <c r="N364" s="198">
        <f t="shared" si="101"/>
        <v>0</v>
      </c>
      <c r="O364" s="506"/>
      <c r="P364" s="41"/>
      <c r="Q364" s="41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</row>
    <row r="365" spans="1:32" ht="15.75" customHeight="1" outlineLevel="1">
      <c r="A365" s="17"/>
      <c r="B365" s="369" t="s">
        <v>605</v>
      </c>
      <c r="C365" s="170" t="s">
        <v>94</v>
      </c>
      <c r="D365" s="485" t="s">
        <v>40</v>
      </c>
      <c r="E365" s="482"/>
      <c r="F365" s="483"/>
      <c r="G365" s="483"/>
      <c r="H365" s="180">
        <f t="shared" si="126"/>
        <v>0</v>
      </c>
      <c r="I365" s="180">
        <f t="shared" si="127"/>
        <v>0</v>
      </c>
      <c r="J365" s="506"/>
      <c r="K365" s="511"/>
      <c r="L365" s="491">
        <v>0</v>
      </c>
      <c r="M365" s="196">
        <f t="shared" si="128"/>
        <v>0</v>
      </c>
      <c r="N365" s="198">
        <f t="shared" si="101"/>
        <v>0</v>
      </c>
      <c r="O365" s="506"/>
      <c r="P365" s="41"/>
      <c r="Q365" s="41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</row>
    <row r="366" spans="1:32" ht="15.75" customHeight="1" outlineLevel="1">
      <c r="A366" s="17"/>
      <c r="B366" s="369" t="s">
        <v>606</v>
      </c>
      <c r="C366" s="170" t="s">
        <v>168</v>
      </c>
      <c r="D366" s="485" t="s">
        <v>40</v>
      </c>
      <c r="E366" s="482"/>
      <c r="F366" s="483" t="s">
        <v>326</v>
      </c>
      <c r="G366" s="483"/>
      <c r="H366" s="180">
        <f t="shared" si="126"/>
        <v>0</v>
      </c>
      <c r="I366" s="180">
        <f t="shared" si="127"/>
        <v>0</v>
      </c>
      <c r="J366" s="506"/>
      <c r="K366" s="511"/>
      <c r="L366" s="491">
        <v>0</v>
      </c>
      <c r="M366" s="196">
        <f t="shared" si="128"/>
        <v>0</v>
      </c>
      <c r="N366" s="198">
        <f t="shared" ref="N366:N429" si="129">IF(M366=0,0,(IF(I366=M366=0,1,(IF(I366=0,1,M366/I366)))))</f>
        <v>0</v>
      </c>
      <c r="O366" s="506"/>
      <c r="P366" s="41"/>
      <c r="Q366" s="41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</row>
    <row r="367" spans="1:32" ht="15.75" customHeight="1" outlineLevel="1">
      <c r="A367" s="17"/>
      <c r="B367" s="369" t="s">
        <v>607</v>
      </c>
      <c r="C367" s="170" t="s">
        <v>170</v>
      </c>
      <c r="D367" s="485" t="s">
        <v>40</v>
      </c>
      <c r="E367" s="482"/>
      <c r="F367" s="483"/>
      <c r="G367" s="483"/>
      <c r="H367" s="180">
        <f t="shared" si="126"/>
        <v>0</v>
      </c>
      <c r="I367" s="180">
        <f t="shared" si="127"/>
        <v>0</v>
      </c>
      <c r="J367" s="506"/>
      <c r="K367" s="511"/>
      <c r="L367" s="491">
        <v>0</v>
      </c>
      <c r="M367" s="196">
        <f t="shared" si="128"/>
        <v>0</v>
      </c>
      <c r="N367" s="198">
        <f t="shared" si="129"/>
        <v>0</v>
      </c>
      <c r="O367" s="506"/>
      <c r="P367" s="41"/>
      <c r="Q367" s="41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</row>
    <row r="368" spans="1:32" ht="15.75" customHeight="1" outlineLevel="1">
      <c r="A368" s="17"/>
      <c r="B368" s="369" t="s">
        <v>608</v>
      </c>
      <c r="C368" s="193" t="s">
        <v>329</v>
      </c>
      <c r="D368" s="485" t="s">
        <v>40</v>
      </c>
      <c r="E368" s="482"/>
      <c r="F368" s="483"/>
      <c r="G368" s="483"/>
      <c r="H368" s="180">
        <f t="shared" si="126"/>
        <v>0</v>
      </c>
      <c r="I368" s="180">
        <f t="shared" si="127"/>
        <v>0</v>
      </c>
      <c r="J368" s="506"/>
      <c r="K368" s="507"/>
      <c r="L368" s="491">
        <v>0</v>
      </c>
      <c r="M368" s="196">
        <f t="shared" si="128"/>
        <v>0</v>
      </c>
      <c r="N368" s="368">
        <f t="shared" si="129"/>
        <v>0</v>
      </c>
      <c r="O368" s="506"/>
      <c r="P368" s="41"/>
      <c r="Q368" s="41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</row>
    <row r="369" spans="1:32" ht="15.75" customHeight="1" outlineLevel="1">
      <c r="A369" s="17"/>
      <c r="B369" s="226" t="s">
        <v>609</v>
      </c>
      <c r="C369" s="227" t="s">
        <v>610</v>
      </c>
      <c r="D369" s="486"/>
      <c r="E369" s="487"/>
      <c r="F369" s="488"/>
      <c r="G369" s="488"/>
      <c r="H369" s="232">
        <f>SUM(H370:H375)</f>
        <v>0</v>
      </c>
      <c r="I369" s="232">
        <f>SUM(I370:I375)</f>
        <v>0</v>
      </c>
      <c r="J369" s="512"/>
      <c r="K369" s="515"/>
      <c r="L369" s="514">
        <f>SUM(L370:L375)</f>
        <v>0</v>
      </c>
      <c r="M369" s="330">
        <f>SUM(M370:M375)</f>
        <v>0</v>
      </c>
      <c r="N369" s="332">
        <f t="shared" si="129"/>
        <v>0</v>
      </c>
      <c r="O369" s="512"/>
      <c r="P369" s="41"/>
      <c r="Q369" s="41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</row>
    <row r="370" spans="1:32" ht="15.75" customHeight="1" outlineLevel="1">
      <c r="A370" s="17"/>
      <c r="B370" s="369" t="s">
        <v>611</v>
      </c>
      <c r="C370" s="170" t="s">
        <v>87</v>
      </c>
      <c r="D370" s="485" t="s">
        <v>40</v>
      </c>
      <c r="E370" s="482"/>
      <c r="F370" s="483"/>
      <c r="G370" s="483"/>
      <c r="H370" s="180">
        <f t="shared" ref="H370:H375" si="130">G370*E370</f>
        <v>0</v>
      </c>
      <c r="I370" s="180">
        <f t="shared" ref="I370:I375" si="131">IF(D370="SI",H370,0)</f>
        <v>0</v>
      </c>
      <c r="J370" s="506"/>
      <c r="K370" s="511"/>
      <c r="L370" s="491">
        <v>0</v>
      </c>
      <c r="M370" s="196">
        <f t="shared" ref="M370:M375" si="132">+L370-I370</f>
        <v>0</v>
      </c>
      <c r="N370" s="371">
        <f t="shared" si="129"/>
        <v>0</v>
      </c>
      <c r="O370" s="506"/>
      <c r="P370" s="41"/>
      <c r="Q370" s="41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</row>
    <row r="371" spans="1:32" ht="15.75" customHeight="1" outlineLevel="1">
      <c r="A371" s="17"/>
      <c r="B371" s="369" t="s">
        <v>612</v>
      </c>
      <c r="C371" s="170" t="s">
        <v>91</v>
      </c>
      <c r="D371" s="485" t="s">
        <v>40</v>
      </c>
      <c r="E371" s="482"/>
      <c r="F371" s="483" t="s">
        <v>321</v>
      </c>
      <c r="G371" s="483"/>
      <c r="H371" s="180">
        <f t="shared" si="130"/>
        <v>0</v>
      </c>
      <c r="I371" s="180">
        <f t="shared" si="131"/>
        <v>0</v>
      </c>
      <c r="J371" s="506"/>
      <c r="K371" s="511"/>
      <c r="L371" s="491">
        <v>0</v>
      </c>
      <c r="M371" s="196">
        <f t="shared" si="132"/>
        <v>0</v>
      </c>
      <c r="N371" s="198">
        <f t="shared" si="129"/>
        <v>0</v>
      </c>
      <c r="O371" s="506"/>
      <c r="P371" s="41"/>
      <c r="Q371" s="41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</row>
    <row r="372" spans="1:32" ht="15.75" customHeight="1" outlineLevel="1">
      <c r="A372" s="17"/>
      <c r="B372" s="369" t="s">
        <v>613</v>
      </c>
      <c r="C372" s="170" t="s">
        <v>94</v>
      </c>
      <c r="D372" s="485" t="s">
        <v>40</v>
      </c>
      <c r="E372" s="482"/>
      <c r="F372" s="483"/>
      <c r="G372" s="483"/>
      <c r="H372" s="180">
        <f t="shared" si="130"/>
        <v>0</v>
      </c>
      <c r="I372" s="180">
        <f t="shared" si="131"/>
        <v>0</v>
      </c>
      <c r="J372" s="506"/>
      <c r="K372" s="511"/>
      <c r="L372" s="491">
        <v>0</v>
      </c>
      <c r="M372" s="196">
        <f t="shared" si="132"/>
        <v>0</v>
      </c>
      <c r="N372" s="198">
        <f t="shared" si="129"/>
        <v>0</v>
      </c>
      <c r="O372" s="506"/>
      <c r="P372" s="41"/>
      <c r="Q372" s="41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</row>
    <row r="373" spans="1:32" ht="15.75" customHeight="1" outlineLevel="1">
      <c r="A373" s="17"/>
      <c r="B373" s="369" t="s">
        <v>614</v>
      </c>
      <c r="C373" s="170" t="s">
        <v>168</v>
      </c>
      <c r="D373" s="485" t="s">
        <v>40</v>
      </c>
      <c r="E373" s="482"/>
      <c r="F373" s="483" t="s">
        <v>326</v>
      </c>
      <c r="G373" s="483"/>
      <c r="H373" s="180">
        <f t="shared" si="130"/>
        <v>0</v>
      </c>
      <c r="I373" s="180">
        <f t="shared" si="131"/>
        <v>0</v>
      </c>
      <c r="J373" s="506"/>
      <c r="K373" s="511"/>
      <c r="L373" s="491">
        <v>0</v>
      </c>
      <c r="M373" s="196">
        <f t="shared" si="132"/>
        <v>0</v>
      </c>
      <c r="N373" s="198">
        <f t="shared" si="129"/>
        <v>0</v>
      </c>
      <c r="O373" s="506"/>
      <c r="P373" s="41"/>
      <c r="Q373" s="41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</row>
    <row r="374" spans="1:32" ht="15.75" customHeight="1" outlineLevel="1">
      <c r="A374" s="17"/>
      <c r="B374" s="369" t="s">
        <v>615</v>
      </c>
      <c r="C374" s="170" t="s">
        <v>170</v>
      </c>
      <c r="D374" s="485" t="s">
        <v>40</v>
      </c>
      <c r="E374" s="482"/>
      <c r="F374" s="483"/>
      <c r="G374" s="483"/>
      <c r="H374" s="180">
        <f t="shared" si="130"/>
        <v>0</v>
      </c>
      <c r="I374" s="180">
        <f t="shared" si="131"/>
        <v>0</v>
      </c>
      <c r="J374" s="506"/>
      <c r="K374" s="511"/>
      <c r="L374" s="491">
        <v>0</v>
      </c>
      <c r="M374" s="196">
        <f t="shared" si="132"/>
        <v>0</v>
      </c>
      <c r="N374" s="198">
        <f t="shared" si="129"/>
        <v>0</v>
      </c>
      <c r="O374" s="506"/>
      <c r="P374" s="41"/>
      <c r="Q374" s="41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</row>
    <row r="375" spans="1:32" ht="15.75" customHeight="1" outlineLevel="1">
      <c r="A375" s="17"/>
      <c r="B375" s="369" t="s">
        <v>616</v>
      </c>
      <c r="C375" s="193" t="s">
        <v>329</v>
      </c>
      <c r="D375" s="485" t="s">
        <v>40</v>
      </c>
      <c r="E375" s="482"/>
      <c r="F375" s="483"/>
      <c r="G375" s="483"/>
      <c r="H375" s="180">
        <f t="shared" si="130"/>
        <v>0</v>
      </c>
      <c r="I375" s="180">
        <f t="shared" si="131"/>
        <v>0</v>
      </c>
      <c r="J375" s="506"/>
      <c r="K375" s="507"/>
      <c r="L375" s="491">
        <v>0</v>
      </c>
      <c r="M375" s="196">
        <f t="shared" si="132"/>
        <v>0</v>
      </c>
      <c r="N375" s="368">
        <f t="shared" si="129"/>
        <v>0</v>
      </c>
      <c r="O375" s="506"/>
      <c r="P375" s="41"/>
      <c r="Q375" s="41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</row>
    <row r="376" spans="1:32" ht="15.75" customHeight="1" outlineLevel="1">
      <c r="A376" s="17"/>
      <c r="B376" s="226" t="s">
        <v>617</v>
      </c>
      <c r="C376" s="227" t="s">
        <v>618</v>
      </c>
      <c r="D376" s="486"/>
      <c r="E376" s="487"/>
      <c r="F376" s="488"/>
      <c r="G376" s="488"/>
      <c r="H376" s="232">
        <f>SUM(H377:H382)</f>
        <v>0</v>
      </c>
      <c r="I376" s="232">
        <f>SUM(I377:I382)</f>
        <v>0</v>
      </c>
      <c r="J376" s="512"/>
      <c r="K376" s="515"/>
      <c r="L376" s="514">
        <f>SUM(L377:L382)</f>
        <v>0</v>
      </c>
      <c r="M376" s="330">
        <f>SUM(M377:M382)</f>
        <v>0</v>
      </c>
      <c r="N376" s="332">
        <f t="shared" si="129"/>
        <v>0</v>
      </c>
      <c r="O376" s="512"/>
      <c r="P376" s="41"/>
      <c r="Q376" s="41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</row>
    <row r="377" spans="1:32" ht="15.75" customHeight="1" outlineLevel="1">
      <c r="A377" s="17"/>
      <c r="B377" s="369" t="s">
        <v>619</v>
      </c>
      <c r="C377" s="170" t="s">
        <v>87</v>
      </c>
      <c r="D377" s="485" t="s">
        <v>40</v>
      </c>
      <c r="E377" s="482"/>
      <c r="F377" s="483"/>
      <c r="G377" s="483"/>
      <c r="H377" s="180">
        <f t="shared" ref="H377:H382" si="133">G377*E377</f>
        <v>0</v>
      </c>
      <c r="I377" s="180">
        <f t="shared" ref="I377:I382" si="134">IF(D377="SI",H377,0)</f>
        <v>0</v>
      </c>
      <c r="J377" s="506"/>
      <c r="K377" s="511"/>
      <c r="L377" s="491">
        <v>0</v>
      </c>
      <c r="M377" s="196">
        <f t="shared" ref="M377:M382" si="135">+L377-I377</f>
        <v>0</v>
      </c>
      <c r="N377" s="371">
        <f t="shared" si="129"/>
        <v>0</v>
      </c>
      <c r="O377" s="506"/>
      <c r="P377" s="41"/>
      <c r="Q377" s="41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</row>
    <row r="378" spans="1:32" ht="15.75" customHeight="1" outlineLevel="1">
      <c r="A378" s="17"/>
      <c r="B378" s="369" t="s">
        <v>620</v>
      </c>
      <c r="C378" s="170" t="s">
        <v>91</v>
      </c>
      <c r="D378" s="485" t="s">
        <v>40</v>
      </c>
      <c r="E378" s="482"/>
      <c r="F378" s="483" t="s">
        <v>321</v>
      </c>
      <c r="G378" s="483"/>
      <c r="H378" s="180">
        <f t="shared" si="133"/>
        <v>0</v>
      </c>
      <c r="I378" s="180">
        <f t="shared" si="134"/>
        <v>0</v>
      </c>
      <c r="J378" s="506"/>
      <c r="K378" s="511"/>
      <c r="L378" s="491">
        <v>0</v>
      </c>
      <c r="M378" s="196">
        <f t="shared" si="135"/>
        <v>0</v>
      </c>
      <c r="N378" s="198">
        <f t="shared" si="129"/>
        <v>0</v>
      </c>
      <c r="O378" s="506"/>
      <c r="P378" s="41"/>
      <c r="Q378" s="41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</row>
    <row r="379" spans="1:32" ht="15.75" customHeight="1" outlineLevel="1">
      <c r="A379" s="17"/>
      <c r="B379" s="369" t="s">
        <v>621</v>
      </c>
      <c r="C379" s="170" t="s">
        <v>94</v>
      </c>
      <c r="D379" s="485" t="s">
        <v>40</v>
      </c>
      <c r="E379" s="482"/>
      <c r="F379" s="483"/>
      <c r="G379" s="483"/>
      <c r="H379" s="180">
        <f t="shared" si="133"/>
        <v>0</v>
      </c>
      <c r="I379" s="180">
        <f t="shared" si="134"/>
        <v>0</v>
      </c>
      <c r="J379" s="506"/>
      <c r="K379" s="511"/>
      <c r="L379" s="491">
        <v>0</v>
      </c>
      <c r="M379" s="196">
        <f t="shared" si="135"/>
        <v>0</v>
      </c>
      <c r="N379" s="198">
        <f t="shared" si="129"/>
        <v>0</v>
      </c>
      <c r="O379" s="506"/>
      <c r="P379" s="41"/>
      <c r="Q379" s="41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</row>
    <row r="380" spans="1:32" ht="15.75" customHeight="1" outlineLevel="1">
      <c r="A380" s="17"/>
      <c r="B380" s="369" t="s">
        <v>622</v>
      </c>
      <c r="C380" s="170" t="s">
        <v>168</v>
      </c>
      <c r="D380" s="485" t="s">
        <v>40</v>
      </c>
      <c r="E380" s="482"/>
      <c r="F380" s="483" t="s">
        <v>326</v>
      </c>
      <c r="G380" s="483"/>
      <c r="H380" s="180">
        <f t="shared" si="133"/>
        <v>0</v>
      </c>
      <c r="I380" s="180">
        <f t="shared" si="134"/>
        <v>0</v>
      </c>
      <c r="J380" s="506"/>
      <c r="K380" s="511"/>
      <c r="L380" s="491">
        <v>0</v>
      </c>
      <c r="M380" s="196">
        <f t="shared" si="135"/>
        <v>0</v>
      </c>
      <c r="N380" s="198">
        <f t="shared" si="129"/>
        <v>0</v>
      </c>
      <c r="O380" s="506"/>
      <c r="P380" s="41"/>
      <c r="Q380" s="41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</row>
    <row r="381" spans="1:32" ht="15.75" customHeight="1" outlineLevel="1">
      <c r="A381" s="17"/>
      <c r="B381" s="369" t="s">
        <v>623</v>
      </c>
      <c r="C381" s="170" t="s">
        <v>170</v>
      </c>
      <c r="D381" s="485" t="s">
        <v>40</v>
      </c>
      <c r="E381" s="482"/>
      <c r="F381" s="483"/>
      <c r="G381" s="483"/>
      <c r="H381" s="180">
        <f t="shared" si="133"/>
        <v>0</v>
      </c>
      <c r="I381" s="180">
        <f t="shared" si="134"/>
        <v>0</v>
      </c>
      <c r="J381" s="506"/>
      <c r="K381" s="511"/>
      <c r="L381" s="491">
        <v>0</v>
      </c>
      <c r="M381" s="196">
        <f t="shared" si="135"/>
        <v>0</v>
      </c>
      <c r="N381" s="198">
        <f t="shared" si="129"/>
        <v>0</v>
      </c>
      <c r="O381" s="506"/>
      <c r="P381" s="41"/>
      <c r="Q381" s="41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</row>
    <row r="382" spans="1:32" ht="15.75" customHeight="1" outlineLevel="1">
      <c r="A382" s="17"/>
      <c r="B382" s="369" t="s">
        <v>624</v>
      </c>
      <c r="C382" s="193" t="s">
        <v>329</v>
      </c>
      <c r="D382" s="485" t="s">
        <v>40</v>
      </c>
      <c r="E382" s="482"/>
      <c r="F382" s="483"/>
      <c r="G382" s="483"/>
      <c r="H382" s="180">
        <f t="shared" si="133"/>
        <v>0</v>
      </c>
      <c r="I382" s="180">
        <f t="shared" si="134"/>
        <v>0</v>
      </c>
      <c r="J382" s="506"/>
      <c r="K382" s="507"/>
      <c r="L382" s="491">
        <v>0</v>
      </c>
      <c r="M382" s="196">
        <f t="shared" si="135"/>
        <v>0</v>
      </c>
      <c r="N382" s="368">
        <f t="shared" si="129"/>
        <v>0</v>
      </c>
      <c r="O382" s="506"/>
      <c r="P382" s="41"/>
      <c r="Q382" s="41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</row>
    <row r="383" spans="1:32" ht="15.75" customHeight="1" outlineLevel="1">
      <c r="A383" s="17"/>
      <c r="B383" s="226" t="s">
        <v>625</v>
      </c>
      <c r="C383" s="227" t="s">
        <v>626</v>
      </c>
      <c r="D383" s="486"/>
      <c r="E383" s="487"/>
      <c r="F383" s="488"/>
      <c r="G383" s="488"/>
      <c r="H383" s="232">
        <f>SUM(H384:H389)</f>
        <v>0</v>
      </c>
      <c r="I383" s="232">
        <f>SUM(I384:I389)</f>
        <v>0</v>
      </c>
      <c r="J383" s="512"/>
      <c r="K383" s="515"/>
      <c r="L383" s="514">
        <f>SUM(L384:L389)</f>
        <v>0</v>
      </c>
      <c r="M383" s="330">
        <f>SUM(M384:M389)</f>
        <v>0</v>
      </c>
      <c r="N383" s="332">
        <f t="shared" si="129"/>
        <v>0</v>
      </c>
      <c r="O383" s="512"/>
      <c r="P383" s="41"/>
      <c r="Q383" s="41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</row>
    <row r="384" spans="1:32" ht="15.75" customHeight="1" outlineLevel="1">
      <c r="A384" s="17"/>
      <c r="B384" s="369" t="s">
        <v>627</v>
      </c>
      <c r="C384" s="170" t="s">
        <v>87</v>
      </c>
      <c r="D384" s="485" t="s">
        <v>40</v>
      </c>
      <c r="E384" s="482"/>
      <c r="F384" s="483"/>
      <c r="G384" s="483"/>
      <c r="H384" s="180">
        <f t="shared" ref="H384:H389" si="136">G384*E384</f>
        <v>0</v>
      </c>
      <c r="I384" s="180">
        <f t="shared" ref="I384:I389" si="137">IF(D384="SI",H384,0)</f>
        <v>0</v>
      </c>
      <c r="J384" s="506"/>
      <c r="K384" s="511"/>
      <c r="L384" s="491">
        <v>0</v>
      </c>
      <c r="M384" s="196">
        <f t="shared" ref="M384:M389" si="138">+L384-I384</f>
        <v>0</v>
      </c>
      <c r="N384" s="371">
        <f t="shared" si="129"/>
        <v>0</v>
      </c>
      <c r="O384" s="506"/>
      <c r="P384" s="41"/>
      <c r="Q384" s="41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</row>
    <row r="385" spans="1:32" ht="15.75" customHeight="1" outlineLevel="1">
      <c r="A385" s="17"/>
      <c r="B385" s="369" t="s">
        <v>628</v>
      </c>
      <c r="C385" s="170" t="s">
        <v>91</v>
      </c>
      <c r="D385" s="485" t="s">
        <v>40</v>
      </c>
      <c r="E385" s="482"/>
      <c r="F385" s="483" t="s">
        <v>321</v>
      </c>
      <c r="G385" s="483"/>
      <c r="H385" s="180">
        <f t="shared" si="136"/>
        <v>0</v>
      </c>
      <c r="I385" s="180">
        <f t="shared" si="137"/>
        <v>0</v>
      </c>
      <c r="J385" s="506"/>
      <c r="K385" s="511"/>
      <c r="L385" s="491">
        <v>0</v>
      </c>
      <c r="M385" s="196">
        <f t="shared" si="138"/>
        <v>0</v>
      </c>
      <c r="N385" s="198">
        <f t="shared" si="129"/>
        <v>0</v>
      </c>
      <c r="O385" s="506"/>
      <c r="P385" s="41"/>
      <c r="Q385" s="41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</row>
    <row r="386" spans="1:32" ht="15.75" customHeight="1" outlineLevel="1">
      <c r="A386" s="17"/>
      <c r="B386" s="369" t="s">
        <v>629</v>
      </c>
      <c r="C386" s="170" t="s">
        <v>94</v>
      </c>
      <c r="D386" s="485" t="s">
        <v>40</v>
      </c>
      <c r="E386" s="482"/>
      <c r="F386" s="483"/>
      <c r="G386" s="483"/>
      <c r="H386" s="180">
        <f t="shared" si="136"/>
        <v>0</v>
      </c>
      <c r="I386" s="180">
        <f t="shared" si="137"/>
        <v>0</v>
      </c>
      <c r="J386" s="506"/>
      <c r="K386" s="511"/>
      <c r="L386" s="491">
        <v>0</v>
      </c>
      <c r="M386" s="196">
        <f t="shared" si="138"/>
        <v>0</v>
      </c>
      <c r="N386" s="198">
        <f t="shared" si="129"/>
        <v>0</v>
      </c>
      <c r="O386" s="506"/>
      <c r="P386" s="41"/>
      <c r="Q386" s="41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</row>
    <row r="387" spans="1:32" ht="15.75" customHeight="1" outlineLevel="1">
      <c r="A387" s="17"/>
      <c r="B387" s="369" t="s">
        <v>630</v>
      </c>
      <c r="C387" s="170" t="s">
        <v>168</v>
      </c>
      <c r="D387" s="485" t="s">
        <v>40</v>
      </c>
      <c r="E387" s="482"/>
      <c r="F387" s="483" t="s">
        <v>326</v>
      </c>
      <c r="G387" s="483"/>
      <c r="H387" s="180">
        <f t="shared" si="136"/>
        <v>0</v>
      </c>
      <c r="I387" s="180">
        <f t="shared" si="137"/>
        <v>0</v>
      </c>
      <c r="J387" s="506"/>
      <c r="K387" s="511"/>
      <c r="L387" s="491">
        <v>0</v>
      </c>
      <c r="M387" s="196">
        <f t="shared" si="138"/>
        <v>0</v>
      </c>
      <c r="N387" s="198">
        <f t="shared" si="129"/>
        <v>0</v>
      </c>
      <c r="O387" s="506"/>
      <c r="P387" s="41"/>
      <c r="Q387" s="41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</row>
    <row r="388" spans="1:32" ht="15.75" customHeight="1" outlineLevel="1">
      <c r="A388" s="17"/>
      <c r="B388" s="369" t="s">
        <v>631</v>
      </c>
      <c r="C388" s="170" t="s">
        <v>170</v>
      </c>
      <c r="D388" s="485" t="s">
        <v>40</v>
      </c>
      <c r="E388" s="482"/>
      <c r="F388" s="483"/>
      <c r="G388" s="483"/>
      <c r="H388" s="180">
        <f t="shared" si="136"/>
        <v>0</v>
      </c>
      <c r="I388" s="180">
        <f t="shared" si="137"/>
        <v>0</v>
      </c>
      <c r="J388" s="506"/>
      <c r="K388" s="511"/>
      <c r="L388" s="491">
        <v>0</v>
      </c>
      <c r="M388" s="196">
        <f t="shared" si="138"/>
        <v>0</v>
      </c>
      <c r="N388" s="198">
        <f t="shared" si="129"/>
        <v>0</v>
      </c>
      <c r="O388" s="506"/>
      <c r="P388" s="41"/>
      <c r="Q388" s="41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</row>
    <row r="389" spans="1:32" ht="15.75" customHeight="1" outlineLevel="1">
      <c r="A389" s="17"/>
      <c r="B389" s="369" t="s">
        <v>632</v>
      </c>
      <c r="C389" s="193" t="s">
        <v>329</v>
      </c>
      <c r="D389" s="485" t="s">
        <v>40</v>
      </c>
      <c r="E389" s="482"/>
      <c r="F389" s="483"/>
      <c r="G389" s="483"/>
      <c r="H389" s="180">
        <f t="shared" si="136"/>
        <v>0</v>
      </c>
      <c r="I389" s="180">
        <f t="shared" si="137"/>
        <v>0</v>
      </c>
      <c r="J389" s="506"/>
      <c r="K389" s="507"/>
      <c r="L389" s="491">
        <v>0</v>
      </c>
      <c r="M389" s="196">
        <f t="shared" si="138"/>
        <v>0</v>
      </c>
      <c r="N389" s="368">
        <f t="shared" si="129"/>
        <v>0</v>
      </c>
      <c r="O389" s="506"/>
      <c r="P389" s="41"/>
      <c r="Q389" s="41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</row>
    <row r="390" spans="1:32" ht="15.75" customHeight="1" outlineLevel="1">
      <c r="A390" s="17"/>
      <c r="B390" s="226" t="s">
        <v>633</v>
      </c>
      <c r="C390" s="227" t="s">
        <v>634</v>
      </c>
      <c r="D390" s="486"/>
      <c r="E390" s="487"/>
      <c r="F390" s="488"/>
      <c r="G390" s="488"/>
      <c r="H390" s="232">
        <f>SUM(H391:H396)</f>
        <v>0</v>
      </c>
      <c r="I390" s="232">
        <f>SUM(I391:I396)</f>
        <v>0</v>
      </c>
      <c r="J390" s="512"/>
      <c r="K390" s="515"/>
      <c r="L390" s="514">
        <f>SUM(L391:L396)</f>
        <v>0</v>
      </c>
      <c r="M390" s="330">
        <f>SUM(M391:M396)</f>
        <v>0</v>
      </c>
      <c r="N390" s="332">
        <f t="shared" si="129"/>
        <v>0</v>
      </c>
      <c r="O390" s="512"/>
      <c r="P390" s="41"/>
      <c r="Q390" s="41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</row>
    <row r="391" spans="1:32" ht="15.75" customHeight="1" outlineLevel="1">
      <c r="A391" s="17"/>
      <c r="B391" s="369" t="s">
        <v>635</v>
      </c>
      <c r="C391" s="170" t="s">
        <v>87</v>
      </c>
      <c r="D391" s="485" t="s">
        <v>40</v>
      </c>
      <c r="E391" s="482"/>
      <c r="F391" s="483"/>
      <c r="G391" s="483"/>
      <c r="H391" s="180">
        <f t="shared" ref="H391:H396" si="139">G391*E391</f>
        <v>0</v>
      </c>
      <c r="I391" s="180">
        <f t="shared" ref="I391:I396" si="140">IF(D391="SI",H391,0)</f>
        <v>0</v>
      </c>
      <c r="J391" s="506"/>
      <c r="K391" s="511"/>
      <c r="L391" s="491">
        <v>0</v>
      </c>
      <c r="M391" s="196">
        <f t="shared" ref="M391:M396" si="141">+L391-I391</f>
        <v>0</v>
      </c>
      <c r="N391" s="198">
        <f t="shared" si="129"/>
        <v>0</v>
      </c>
      <c r="O391" s="506"/>
      <c r="P391" s="41"/>
      <c r="Q391" s="41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</row>
    <row r="392" spans="1:32" ht="15.75" customHeight="1" outlineLevel="1">
      <c r="A392" s="17"/>
      <c r="B392" s="369" t="s">
        <v>636</v>
      </c>
      <c r="C392" s="170" t="s">
        <v>91</v>
      </c>
      <c r="D392" s="485" t="s">
        <v>40</v>
      </c>
      <c r="E392" s="482"/>
      <c r="F392" s="483" t="s">
        <v>321</v>
      </c>
      <c r="G392" s="483"/>
      <c r="H392" s="180">
        <f t="shared" si="139"/>
        <v>0</v>
      </c>
      <c r="I392" s="180">
        <f t="shared" si="140"/>
        <v>0</v>
      </c>
      <c r="J392" s="506"/>
      <c r="K392" s="511"/>
      <c r="L392" s="491">
        <v>0</v>
      </c>
      <c r="M392" s="196">
        <f t="shared" si="141"/>
        <v>0</v>
      </c>
      <c r="N392" s="198">
        <f t="shared" si="129"/>
        <v>0</v>
      </c>
      <c r="O392" s="506"/>
      <c r="P392" s="41"/>
      <c r="Q392" s="41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</row>
    <row r="393" spans="1:32" ht="15.75" customHeight="1" outlineLevel="1">
      <c r="A393" s="17"/>
      <c r="B393" s="369" t="s">
        <v>637</v>
      </c>
      <c r="C393" s="170" t="s">
        <v>94</v>
      </c>
      <c r="D393" s="485" t="s">
        <v>40</v>
      </c>
      <c r="E393" s="482"/>
      <c r="F393" s="483"/>
      <c r="G393" s="483"/>
      <c r="H393" s="180">
        <f t="shared" si="139"/>
        <v>0</v>
      </c>
      <c r="I393" s="180">
        <f t="shared" si="140"/>
        <v>0</v>
      </c>
      <c r="J393" s="506"/>
      <c r="K393" s="511"/>
      <c r="L393" s="491">
        <v>0</v>
      </c>
      <c r="M393" s="196">
        <f t="shared" si="141"/>
        <v>0</v>
      </c>
      <c r="N393" s="198">
        <f t="shared" si="129"/>
        <v>0</v>
      </c>
      <c r="O393" s="506"/>
      <c r="P393" s="41"/>
      <c r="Q393" s="41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</row>
    <row r="394" spans="1:32" ht="15.75" customHeight="1" outlineLevel="1">
      <c r="A394" s="17"/>
      <c r="B394" s="369" t="s">
        <v>638</v>
      </c>
      <c r="C394" s="170" t="s">
        <v>168</v>
      </c>
      <c r="D394" s="485" t="s">
        <v>40</v>
      </c>
      <c r="E394" s="482"/>
      <c r="F394" s="483" t="s">
        <v>326</v>
      </c>
      <c r="G394" s="483"/>
      <c r="H394" s="180">
        <f t="shared" si="139"/>
        <v>0</v>
      </c>
      <c r="I394" s="180">
        <f t="shared" si="140"/>
        <v>0</v>
      </c>
      <c r="J394" s="506"/>
      <c r="K394" s="511"/>
      <c r="L394" s="491">
        <v>0</v>
      </c>
      <c r="M394" s="196">
        <f t="shared" si="141"/>
        <v>0</v>
      </c>
      <c r="N394" s="198">
        <f t="shared" si="129"/>
        <v>0</v>
      </c>
      <c r="O394" s="506"/>
      <c r="P394" s="41"/>
      <c r="Q394" s="41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</row>
    <row r="395" spans="1:32" ht="15.75" customHeight="1" outlineLevel="1">
      <c r="A395" s="17"/>
      <c r="B395" s="369" t="s">
        <v>639</v>
      </c>
      <c r="C395" s="170" t="s">
        <v>170</v>
      </c>
      <c r="D395" s="485" t="s">
        <v>40</v>
      </c>
      <c r="E395" s="482"/>
      <c r="F395" s="483"/>
      <c r="G395" s="483"/>
      <c r="H395" s="180">
        <f t="shared" si="139"/>
        <v>0</v>
      </c>
      <c r="I395" s="180">
        <f t="shared" si="140"/>
        <v>0</v>
      </c>
      <c r="J395" s="506"/>
      <c r="K395" s="511"/>
      <c r="L395" s="491">
        <v>0</v>
      </c>
      <c r="M395" s="196">
        <f t="shared" si="141"/>
        <v>0</v>
      </c>
      <c r="N395" s="198">
        <f t="shared" si="129"/>
        <v>0</v>
      </c>
      <c r="O395" s="506"/>
      <c r="P395" s="41"/>
      <c r="Q395" s="41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</row>
    <row r="396" spans="1:32" ht="15.75" customHeight="1" outlineLevel="1">
      <c r="A396" s="17"/>
      <c r="B396" s="369" t="s">
        <v>640</v>
      </c>
      <c r="C396" s="193" t="s">
        <v>329</v>
      </c>
      <c r="D396" s="485" t="s">
        <v>40</v>
      </c>
      <c r="E396" s="482"/>
      <c r="F396" s="483"/>
      <c r="G396" s="483"/>
      <c r="H396" s="180">
        <f t="shared" si="139"/>
        <v>0</v>
      </c>
      <c r="I396" s="180">
        <f t="shared" si="140"/>
        <v>0</v>
      </c>
      <c r="J396" s="506"/>
      <c r="K396" s="507"/>
      <c r="L396" s="491">
        <v>0</v>
      </c>
      <c r="M396" s="196">
        <f t="shared" si="141"/>
        <v>0</v>
      </c>
      <c r="N396" s="368">
        <f t="shared" si="129"/>
        <v>0</v>
      </c>
      <c r="O396" s="506"/>
      <c r="P396" s="41"/>
      <c r="Q396" s="41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</row>
    <row r="397" spans="1:32" ht="15.75" customHeight="1" outlineLevel="1">
      <c r="A397" s="17"/>
      <c r="B397" s="226" t="s">
        <v>641</v>
      </c>
      <c r="C397" s="227" t="s">
        <v>642</v>
      </c>
      <c r="D397" s="486"/>
      <c r="E397" s="487"/>
      <c r="F397" s="488"/>
      <c r="G397" s="488"/>
      <c r="H397" s="232">
        <f>SUM(H398:H403)</f>
        <v>0</v>
      </c>
      <c r="I397" s="232">
        <f>SUM(I398:I403)</f>
        <v>0</v>
      </c>
      <c r="J397" s="512"/>
      <c r="K397" s="515"/>
      <c r="L397" s="514">
        <f>SUM(L398:L403)</f>
        <v>0</v>
      </c>
      <c r="M397" s="330">
        <f>SUM(M398:M403)</f>
        <v>0</v>
      </c>
      <c r="N397" s="332">
        <f t="shared" si="129"/>
        <v>0</v>
      </c>
      <c r="O397" s="512"/>
      <c r="P397" s="41"/>
      <c r="Q397" s="41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</row>
    <row r="398" spans="1:32" ht="15.75" customHeight="1" outlineLevel="1">
      <c r="A398" s="17"/>
      <c r="B398" s="369" t="s">
        <v>643</v>
      </c>
      <c r="C398" s="170" t="s">
        <v>87</v>
      </c>
      <c r="D398" s="485" t="s">
        <v>40</v>
      </c>
      <c r="E398" s="482"/>
      <c r="F398" s="483"/>
      <c r="G398" s="483"/>
      <c r="H398" s="180">
        <f t="shared" ref="H398:H403" si="142">G398*E398</f>
        <v>0</v>
      </c>
      <c r="I398" s="180">
        <f t="shared" ref="I398:I403" si="143">IF(D398="SI",H398,0)</f>
        <v>0</v>
      </c>
      <c r="J398" s="506"/>
      <c r="K398" s="511"/>
      <c r="L398" s="491">
        <v>0</v>
      </c>
      <c r="M398" s="196">
        <f t="shared" ref="M398:M403" si="144">+L398-I398</f>
        <v>0</v>
      </c>
      <c r="N398" s="371">
        <f t="shared" si="129"/>
        <v>0</v>
      </c>
      <c r="O398" s="506"/>
      <c r="P398" s="41"/>
      <c r="Q398" s="41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</row>
    <row r="399" spans="1:32" ht="15.75" customHeight="1" outlineLevel="1">
      <c r="A399" s="17"/>
      <c r="B399" s="369" t="s">
        <v>644</v>
      </c>
      <c r="C399" s="170" t="s">
        <v>91</v>
      </c>
      <c r="D399" s="485" t="s">
        <v>40</v>
      </c>
      <c r="E399" s="482"/>
      <c r="F399" s="483" t="s">
        <v>321</v>
      </c>
      <c r="G399" s="483"/>
      <c r="H399" s="180">
        <f t="shared" si="142"/>
        <v>0</v>
      </c>
      <c r="I399" s="180">
        <f t="shared" si="143"/>
        <v>0</v>
      </c>
      <c r="J399" s="506"/>
      <c r="K399" s="511"/>
      <c r="L399" s="491">
        <v>0</v>
      </c>
      <c r="M399" s="196">
        <f t="shared" si="144"/>
        <v>0</v>
      </c>
      <c r="N399" s="198">
        <f t="shared" si="129"/>
        <v>0</v>
      </c>
      <c r="O399" s="506"/>
      <c r="P399" s="41"/>
      <c r="Q399" s="41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</row>
    <row r="400" spans="1:32" ht="15.75" customHeight="1" outlineLevel="1">
      <c r="A400" s="17"/>
      <c r="B400" s="369" t="s">
        <v>645</v>
      </c>
      <c r="C400" s="170" t="s">
        <v>94</v>
      </c>
      <c r="D400" s="485" t="s">
        <v>40</v>
      </c>
      <c r="E400" s="482"/>
      <c r="F400" s="483"/>
      <c r="G400" s="483"/>
      <c r="H400" s="180">
        <f t="shared" si="142"/>
        <v>0</v>
      </c>
      <c r="I400" s="180">
        <f t="shared" si="143"/>
        <v>0</v>
      </c>
      <c r="J400" s="506"/>
      <c r="K400" s="511"/>
      <c r="L400" s="491">
        <v>0</v>
      </c>
      <c r="M400" s="196">
        <f t="shared" si="144"/>
        <v>0</v>
      </c>
      <c r="N400" s="198">
        <f t="shared" si="129"/>
        <v>0</v>
      </c>
      <c r="O400" s="506"/>
      <c r="P400" s="41"/>
      <c r="Q400" s="41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</row>
    <row r="401" spans="1:32" ht="15.75" customHeight="1" outlineLevel="1">
      <c r="A401" s="17"/>
      <c r="B401" s="369" t="s">
        <v>646</v>
      </c>
      <c r="C401" s="170" t="s">
        <v>168</v>
      </c>
      <c r="D401" s="485" t="s">
        <v>40</v>
      </c>
      <c r="E401" s="482"/>
      <c r="F401" s="483" t="s">
        <v>326</v>
      </c>
      <c r="G401" s="483"/>
      <c r="H401" s="180">
        <f t="shared" si="142"/>
        <v>0</v>
      </c>
      <c r="I401" s="180">
        <f t="shared" si="143"/>
        <v>0</v>
      </c>
      <c r="J401" s="506"/>
      <c r="K401" s="511"/>
      <c r="L401" s="491">
        <v>0</v>
      </c>
      <c r="M401" s="196">
        <f t="shared" si="144"/>
        <v>0</v>
      </c>
      <c r="N401" s="198">
        <f t="shared" si="129"/>
        <v>0</v>
      </c>
      <c r="O401" s="506"/>
      <c r="P401" s="41"/>
      <c r="Q401" s="41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</row>
    <row r="402" spans="1:32" ht="15.75" customHeight="1" outlineLevel="1">
      <c r="A402" s="17"/>
      <c r="B402" s="369" t="s">
        <v>647</v>
      </c>
      <c r="C402" s="170" t="s">
        <v>170</v>
      </c>
      <c r="D402" s="485" t="s">
        <v>40</v>
      </c>
      <c r="E402" s="482"/>
      <c r="F402" s="483"/>
      <c r="G402" s="483"/>
      <c r="H402" s="180">
        <f t="shared" si="142"/>
        <v>0</v>
      </c>
      <c r="I402" s="180">
        <f t="shared" si="143"/>
        <v>0</v>
      </c>
      <c r="J402" s="506"/>
      <c r="K402" s="511"/>
      <c r="L402" s="491">
        <v>0</v>
      </c>
      <c r="M402" s="196">
        <f t="shared" si="144"/>
        <v>0</v>
      </c>
      <c r="N402" s="198">
        <f t="shared" si="129"/>
        <v>0</v>
      </c>
      <c r="O402" s="506"/>
      <c r="P402" s="41"/>
      <c r="Q402" s="41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</row>
    <row r="403" spans="1:32" ht="15.75" customHeight="1" outlineLevel="1">
      <c r="A403" s="17"/>
      <c r="B403" s="369" t="s">
        <v>648</v>
      </c>
      <c r="C403" s="193" t="s">
        <v>329</v>
      </c>
      <c r="D403" s="485" t="s">
        <v>40</v>
      </c>
      <c r="E403" s="482"/>
      <c r="F403" s="483"/>
      <c r="G403" s="483"/>
      <c r="H403" s="180">
        <f t="shared" si="142"/>
        <v>0</v>
      </c>
      <c r="I403" s="180">
        <f t="shared" si="143"/>
        <v>0</v>
      </c>
      <c r="J403" s="506"/>
      <c r="K403" s="507"/>
      <c r="L403" s="491">
        <v>0</v>
      </c>
      <c r="M403" s="196">
        <f t="shared" si="144"/>
        <v>0</v>
      </c>
      <c r="N403" s="368">
        <f t="shared" si="129"/>
        <v>0</v>
      </c>
      <c r="O403" s="506"/>
      <c r="P403" s="41"/>
      <c r="Q403" s="41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</row>
    <row r="404" spans="1:32" ht="15.75" customHeight="1" outlineLevel="1">
      <c r="A404" s="17"/>
      <c r="B404" s="226" t="s">
        <v>649</v>
      </c>
      <c r="C404" s="227" t="s">
        <v>650</v>
      </c>
      <c r="D404" s="486"/>
      <c r="E404" s="487"/>
      <c r="F404" s="488"/>
      <c r="G404" s="488"/>
      <c r="H404" s="232">
        <f>SUM(H405:H410)</f>
        <v>0</v>
      </c>
      <c r="I404" s="232">
        <f>SUM(I405:I410)</f>
        <v>0</v>
      </c>
      <c r="J404" s="512"/>
      <c r="K404" s="515"/>
      <c r="L404" s="514">
        <f>SUM(L405:L410)</f>
        <v>0</v>
      </c>
      <c r="M404" s="330">
        <f>SUM(M405:M410)</f>
        <v>0</v>
      </c>
      <c r="N404" s="332">
        <f t="shared" si="129"/>
        <v>0</v>
      </c>
      <c r="O404" s="512"/>
      <c r="P404" s="41"/>
      <c r="Q404" s="41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</row>
    <row r="405" spans="1:32" ht="15.75" customHeight="1" outlineLevel="1">
      <c r="A405" s="17"/>
      <c r="B405" s="369" t="s">
        <v>651</v>
      </c>
      <c r="C405" s="170" t="s">
        <v>87</v>
      </c>
      <c r="D405" s="485" t="s">
        <v>40</v>
      </c>
      <c r="E405" s="482"/>
      <c r="F405" s="483"/>
      <c r="G405" s="483"/>
      <c r="H405" s="180">
        <f t="shared" ref="H405:H410" si="145">G405*E405</f>
        <v>0</v>
      </c>
      <c r="I405" s="180">
        <f t="shared" ref="I405:I410" si="146">IF(D405="SI",H405,0)</f>
        <v>0</v>
      </c>
      <c r="J405" s="506"/>
      <c r="K405" s="511"/>
      <c r="L405" s="491">
        <v>0</v>
      </c>
      <c r="M405" s="196">
        <f t="shared" ref="M405:M410" si="147">+L405-I405</f>
        <v>0</v>
      </c>
      <c r="N405" s="371">
        <f t="shared" si="129"/>
        <v>0</v>
      </c>
      <c r="O405" s="506"/>
      <c r="P405" s="41"/>
      <c r="Q405" s="41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</row>
    <row r="406" spans="1:32" ht="15.75" customHeight="1" outlineLevel="1">
      <c r="A406" s="17"/>
      <c r="B406" s="369" t="s">
        <v>652</v>
      </c>
      <c r="C406" s="170" t="s">
        <v>91</v>
      </c>
      <c r="D406" s="485" t="s">
        <v>40</v>
      </c>
      <c r="E406" s="482"/>
      <c r="F406" s="483" t="s">
        <v>321</v>
      </c>
      <c r="G406" s="483"/>
      <c r="H406" s="180">
        <f t="shared" si="145"/>
        <v>0</v>
      </c>
      <c r="I406" s="180">
        <f t="shared" si="146"/>
        <v>0</v>
      </c>
      <c r="J406" s="506"/>
      <c r="K406" s="511"/>
      <c r="L406" s="491">
        <v>0</v>
      </c>
      <c r="M406" s="196">
        <f t="shared" si="147"/>
        <v>0</v>
      </c>
      <c r="N406" s="198">
        <f t="shared" si="129"/>
        <v>0</v>
      </c>
      <c r="O406" s="506"/>
      <c r="P406" s="41"/>
      <c r="Q406" s="41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</row>
    <row r="407" spans="1:32" ht="15.75" customHeight="1" outlineLevel="1">
      <c r="A407" s="17"/>
      <c r="B407" s="369" t="s">
        <v>653</v>
      </c>
      <c r="C407" s="170" t="s">
        <v>94</v>
      </c>
      <c r="D407" s="485" t="s">
        <v>40</v>
      </c>
      <c r="E407" s="482"/>
      <c r="F407" s="483"/>
      <c r="G407" s="483"/>
      <c r="H407" s="180">
        <f t="shared" si="145"/>
        <v>0</v>
      </c>
      <c r="I407" s="180">
        <f t="shared" si="146"/>
        <v>0</v>
      </c>
      <c r="J407" s="506"/>
      <c r="K407" s="511"/>
      <c r="L407" s="491">
        <v>0</v>
      </c>
      <c r="M407" s="196">
        <f t="shared" si="147"/>
        <v>0</v>
      </c>
      <c r="N407" s="198">
        <f t="shared" si="129"/>
        <v>0</v>
      </c>
      <c r="O407" s="506"/>
      <c r="P407" s="41"/>
      <c r="Q407" s="41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</row>
    <row r="408" spans="1:32" ht="15.75" customHeight="1" outlineLevel="1">
      <c r="A408" s="17"/>
      <c r="B408" s="369" t="s">
        <v>654</v>
      </c>
      <c r="C408" s="170" t="s">
        <v>168</v>
      </c>
      <c r="D408" s="485" t="s">
        <v>40</v>
      </c>
      <c r="E408" s="482"/>
      <c r="F408" s="483" t="s">
        <v>326</v>
      </c>
      <c r="G408" s="483"/>
      <c r="H408" s="180">
        <f t="shared" si="145"/>
        <v>0</v>
      </c>
      <c r="I408" s="180">
        <f t="shared" si="146"/>
        <v>0</v>
      </c>
      <c r="J408" s="506"/>
      <c r="K408" s="511"/>
      <c r="L408" s="491">
        <v>0</v>
      </c>
      <c r="M408" s="196">
        <f t="shared" si="147"/>
        <v>0</v>
      </c>
      <c r="N408" s="198">
        <f t="shared" si="129"/>
        <v>0</v>
      </c>
      <c r="O408" s="506"/>
      <c r="P408" s="41"/>
      <c r="Q408" s="41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</row>
    <row r="409" spans="1:32" ht="15.75" customHeight="1" outlineLevel="1">
      <c r="A409" s="17"/>
      <c r="B409" s="369" t="s">
        <v>655</v>
      </c>
      <c r="C409" s="170" t="s">
        <v>170</v>
      </c>
      <c r="D409" s="485" t="s">
        <v>40</v>
      </c>
      <c r="E409" s="482"/>
      <c r="F409" s="483"/>
      <c r="G409" s="483"/>
      <c r="H409" s="180">
        <f t="shared" si="145"/>
        <v>0</v>
      </c>
      <c r="I409" s="180">
        <f t="shared" si="146"/>
        <v>0</v>
      </c>
      <c r="J409" s="506"/>
      <c r="K409" s="511"/>
      <c r="L409" s="491">
        <v>0</v>
      </c>
      <c r="M409" s="196">
        <f t="shared" si="147"/>
        <v>0</v>
      </c>
      <c r="N409" s="198">
        <f t="shared" si="129"/>
        <v>0</v>
      </c>
      <c r="O409" s="506"/>
      <c r="P409" s="41"/>
      <c r="Q409" s="41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</row>
    <row r="410" spans="1:32" ht="15.75" customHeight="1" outlineLevel="1">
      <c r="A410" s="17"/>
      <c r="B410" s="369" t="s">
        <v>656</v>
      </c>
      <c r="C410" s="193" t="s">
        <v>329</v>
      </c>
      <c r="D410" s="485" t="s">
        <v>40</v>
      </c>
      <c r="E410" s="482"/>
      <c r="F410" s="483"/>
      <c r="G410" s="483"/>
      <c r="H410" s="180">
        <f t="shared" si="145"/>
        <v>0</v>
      </c>
      <c r="I410" s="180">
        <f t="shared" si="146"/>
        <v>0</v>
      </c>
      <c r="J410" s="506"/>
      <c r="K410" s="507"/>
      <c r="L410" s="491">
        <v>0</v>
      </c>
      <c r="M410" s="196">
        <f t="shared" si="147"/>
        <v>0</v>
      </c>
      <c r="N410" s="368">
        <f t="shared" si="129"/>
        <v>0</v>
      </c>
      <c r="O410" s="506"/>
      <c r="P410" s="41"/>
      <c r="Q410" s="41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</row>
    <row r="411" spans="1:32" ht="15.75" customHeight="1" outlineLevel="1">
      <c r="A411" s="17"/>
      <c r="B411" s="226" t="s">
        <v>657</v>
      </c>
      <c r="C411" s="227" t="s">
        <v>658</v>
      </c>
      <c r="D411" s="486"/>
      <c r="E411" s="487"/>
      <c r="F411" s="488"/>
      <c r="G411" s="488"/>
      <c r="H411" s="232">
        <f>SUM(H412:H417)</f>
        <v>0</v>
      </c>
      <c r="I411" s="232">
        <f>SUM(I412:I417)</f>
        <v>0</v>
      </c>
      <c r="J411" s="512"/>
      <c r="K411" s="515"/>
      <c r="L411" s="514">
        <f>SUM(L412:L417)</f>
        <v>0</v>
      </c>
      <c r="M411" s="330">
        <f>SUM(M412:M417)</f>
        <v>0</v>
      </c>
      <c r="N411" s="332">
        <f t="shared" si="129"/>
        <v>0</v>
      </c>
      <c r="O411" s="512"/>
      <c r="P411" s="41"/>
      <c r="Q411" s="41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</row>
    <row r="412" spans="1:32" ht="15.75" customHeight="1" outlineLevel="1">
      <c r="A412" s="17"/>
      <c r="B412" s="369" t="s">
        <v>659</v>
      </c>
      <c r="C412" s="170" t="s">
        <v>87</v>
      </c>
      <c r="D412" s="485" t="s">
        <v>40</v>
      </c>
      <c r="E412" s="482"/>
      <c r="F412" s="483"/>
      <c r="G412" s="483"/>
      <c r="H412" s="180">
        <f t="shared" ref="H412:H417" si="148">G412*E412</f>
        <v>0</v>
      </c>
      <c r="I412" s="180">
        <f t="shared" ref="I412:I417" si="149">IF(D412="SI",H412,0)</f>
        <v>0</v>
      </c>
      <c r="J412" s="506"/>
      <c r="K412" s="511"/>
      <c r="L412" s="491">
        <v>0</v>
      </c>
      <c r="M412" s="196">
        <f t="shared" ref="M412:M417" si="150">+L412-I412</f>
        <v>0</v>
      </c>
      <c r="N412" s="371">
        <f t="shared" si="129"/>
        <v>0</v>
      </c>
      <c r="O412" s="506"/>
      <c r="P412" s="41"/>
      <c r="Q412" s="41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</row>
    <row r="413" spans="1:32" ht="15.75" customHeight="1" outlineLevel="1">
      <c r="A413" s="17"/>
      <c r="B413" s="369" t="s">
        <v>660</v>
      </c>
      <c r="C413" s="170" t="s">
        <v>91</v>
      </c>
      <c r="D413" s="485" t="s">
        <v>40</v>
      </c>
      <c r="E413" s="482"/>
      <c r="F413" s="483" t="s">
        <v>321</v>
      </c>
      <c r="G413" s="483"/>
      <c r="H413" s="180">
        <f t="shared" si="148"/>
        <v>0</v>
      </c>
      <c r="I413" s="180">
        <f t="shared" si="149"/>
        <v>0</v>
      </c>
      <c r="J413" s="506"/>
      <c r="K413" s="511"/>
      <c r="L413" s="491">
        <v>0</v>
      </c>
      <c r="M413" s="196">
        <f t="shared" si="150"/>
        <v>0</v>
      </c>
      <c r="N413" s="198">
        <f t="shared" si="129"/>
        <v>0</v>
      </c>
      <c r="O413" s="506"/>
      <c r="P413" s="41"/>
      <c r="Q413" s="41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</row>
    <row r="414" spans="1:32" ht="15.75" customHeight="1" outlineLevel="1">
      <c r="A414" s="17"/>
      <c r="B414" s="369" t="s">
        <v>661</v>
      </c>
      <c r="C414" s="170" t="s">
        <v>94</v>
      </c>
      <c r="D414" s="485" t="s">
        <v>40</v>
      </c>
      <c r="E414" s="482"/>
      <c r="F414" s="483"/>
      <c r="G414" s="483"/>
      <c r="H414" s="180">
        <f t="shared" si="148"/>
        <v>0</v>
      </c>
      <c r="I414" s="180">
        <f t="shared" si="149"/>
        <v>0</v>
      </c>
      <c r="J414" s="506"/>
      <c r="K414" s="511"/>
      <c r="L414" s="491">
        <v>0</v>
      </c>
      <c r="M414" s="196">
        <f t="shared" si="150"/>
        <v>0</v>
      </c>
      <c r="N414" s="198">
        <f t="shared" si="129"/>
        <v>0</v>
      </c>
      <c r="O414" s="506"/>
      <c r="P414" s="41"/>
      <c r="Q414" s="41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</row>
    <row r="415" spans="1:32" ht="15.75" customHeight="1" outlineLevel="1">
      <c r="A415" s="17"/>
      <c r="B415" s="369" t="s">
        <v>662</v>
      </c>
      <c r="C415" s="170" t="s">
        <v>168</v>
      </c>
      <c r="D415" s="485" t="s">
        <v>40</v>
      </c>
      <c r="E415" s="482"/>
      <c r="F415" s="483" t="s">
        <v>326</v>
      </c>
      <c r="G415" s="483"/>
      <c r="H415" s="180">
        <f t="shared" si="148"/>
        <v>0</v>
      </c>
      <c r="I415" s="180">
        <f t="shared" si="149"/>
        <v>0</v>
      </c>
      <c r="J415" s="506"/>
      <c r="K415" s="511"/>
      <c r="L415" s="491">
        <v>0</v>
      </c>
      <c r="M415" s="196">
        <f t="shared" si="150"/>
        <v>0</v>
      </c>
      <c r="N415" s="198">
        <f t="shared" si="129"/>
        <v>0</v>
      </c>
      <c r="O415" s="506"/>
      <c r="P415" s="41"/>
      <c r="Q415" s="41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</row>
    <row r="416" spans="1:32" ht="15.75" customHeight="1" outlineLevel="1">
      <c r="A416" s="17"/>
      <c r="B416" s="369" t="s">
        <v>663</v>
      </c>
      <c r="C416" s="170" t="s">
        <v>170</v>
      </c>
      <c r="D416" s="485" t="s">
        <v>40</v>
      </c>
      <c r="E416" s="482"/>
      <c r="F416" s="483"/>
      <c r="G416" s="483"/>
      <c r="H416" s="180">
        <f t="shared" si="148"/>
        <v>0</v>
      </c>
      <c r="I416" s="180">
        <f t="shared" si="149"/>
        <v>0</v>
      </c>
      <c r="J416" s="506"/>
      <c r="K416" s="511"/>
      <c r="L416" s="491">
        <v>0</v>
      </c>
      <c r="M416" s="196">
        <f t="shared" si="150"/>
        <v>0</v>
      </c>
      <c r="N416" s="198">
        <f t="shared" si="129"/>
        <v>0</v>
      </c>
      <c r="O416" s="506"/>
      <c r="P416" s="41"/>
      <c r="Q416" s="41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</row>
    <row r="417" spans="1:32" ht="15.75" customHeight="1" outlineLevel="1">
      <c r="A417" s="17"/>
      <c r="B417" s="369" t="s">
        <v>664</v>
      </c>
      <c r="C417" s="193" t="s">
        <v>329</v>
      </c>
      <c r="D417" s="485" t="s">
        <v>40</v>
      </c>
      <c r="E417" s="482"/>
      <c r="F417" s="483"/>
      <c r="G417" s="483"/>
      <c r="H417" s="180">
        <f t="shared" si="148"/>
        <v>0</v>
      </c>
      <c r="I417" s="180">
        <f t="shared" si="149"/>
        <v>0</v>
      </c>
      <c r="J417" s="506"/>
      <c r="K417" s="507"/>
      <c r="L417" s="491">
        <v>0</v>
      </c>
      <c r="M417" s="196">
        <f t="shared" si="150"/>
        <v>0</v>
      </c>
      <c r="N417" s="368">
        <f t="shared" si="129"/>
        <v>0</v>
      </c>
      <c r="O417" s="506"/>
      <c r="P417" s="41"/>
      <c r="Q417" s="41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</row>
    <row r="418" spans="1:32" ht="15.75" customHeight="1" outlineLevel="1">
      <c r="A418" s="17"/>
      <c r="B418" s="226" t="s">
        <v>665</v>
      </c>
      <c r="C418" s="227" t="s">
        <v>666</v>
      </c>
      <c r="D418" s="486"/>
      <c r="E418" s="487"/>
      <c r="F418" s="488"/>
      <c r="G418" s="488"/>
      <c r="H418" s="232">
        <f>SUM(H419:H424)</f>
        <v>0</v>
      </c>
      <c r="I418" s="232">
        <f>SUM(I419:I424)</f>
        <v>0</v>
      </c>
      <c r="J418" s="512"/>
      <c r="K418" s="515"/>
      <c r="L418" s="514">
        <f>SUM(L419:L424)</f>
        <v>0</v>
      </c>
      <c r="M418" s="330">
        <f>SUM(M419:M424)</f>
        <v>0</v>
      </c>
      <c r="N418" s="332">
        <f t="shared" si="129"/>
        <v>0</v>
      </c>
      <c r="O418" s="512"/>
      <c r="P418" s="41"/>
      <c r="Q418" s="41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</row>
    <row r="419" spans="1:32" ht="15.75" customHeight="1" outlineLevel="1">
      <c r="A419" s="17"/>
      <c r="B419" s="369" t="s">
        <v>667</v>
      </c>
      <c r="C419" s="170" t="s">
        <v>87</v>
      </c>
      <c r="D419" s="485" t="s">
        <v>40</v>
      </c>
      <c r="E419" s="482"/>
      <c r="F419" s="483"/>
      <c r="G419" s="483"/>
      <c r="H419" s="180">
        <f t="shared" ref="H419:H424" si="151">G419*E419</f>
        <v>0</v>
      </c>
      <c r="I419" s="180">
        <f t="shared" ref="I419:I424" si="152">IF(D419="SI",H419,0)</f>
        <v>0</v>
      </c>
      <c r="J419" s="506"/>
      <c r="K419" s="511"/>
      <c r="L419" s="491">
        <v>0</v>
      </c>
      <c r="M419" s="196">
        <f t="shared" ref="M419:M424" si="153">+L419-I419</f>
        <v>0</v>
      </c>
      <c r="N419" s="198">
        <f t="shared" si="129"/>
        <v>0</v>
      </c>
      <c r="O419" s="506"/>
      <c r="P419" s="41"/>
      <c r="Q419" s="41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</row>
    <row r="420" spans="1:32" ht="15.75" customHeight="1" outlineLevel="1">
      <c r="A420" s="17"/>
      <c r="B420" s="369" t="s">
        <v>668</v>
      </c>
      <c r="C420" s="170" t="s">
        <v>91</v>
      </c>
      <c r="D420" s="485" t="s">
        <v>40</v>
      </c>
      <c r="E420" s="482"/>
      <c r="F420" s="483" t="s">
        <v>321</v>
      </c>
      <c r="G420" s="483"/>
      <c r="H420" s="180">
        <f t="shared" si="151"/>
        <v>0</v>
      </c>
      <c r="I420" s="180">
        <f t="shared" si="152"/>
        <v>0</v>
      </c>
      <c r="J420" s="506"/>
      <c r="K420" s="511"/>
      <c r="L420" s="491">
        <v>0</v>
      </c>
      <c r="M420" s="196">
        <f t="shared" si="153"/>
        <v>0</v>
      </c>
      <c r="N420" s="198">
        <f t="shared" si="129"/>
        <v>0</v>
      </c>
      <c r="O420" s="506"/>
      <c r="P420" s="41"/>
      <c r="Q420" s="41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</row>
    <row r="421" spans="1:32" ht="15.75" customHeight="1" outlineLevel="1">
      <c r="A421" s="17"/>
      <c r="B421" s="369" t="s">
        <v>669</v>
      </c>
      <c r="C421" s="170" t="s">
        <v>94</v>
      </c>
      <c r="D421" s="485" t="s">
        <v>40</v>
      </c>
      <c r="E421" s="482"/>
      <c r="F421" s="483"/>
      <c r="G421" s="483"/>
      <c r="H421" s="180">
        <f t="shared" si="151"/>
        <v>0</v>
      </c>
      <c r="I421" s="180">
        <f t="shared" si="152"/>
        <v>0</v>
      </c>
      <c r="J421" s="506"/>
      <c r="K421" s="511"/>
      <c r="L421" s="491">
        <v>0</v>
      </c>
      <c r="M421" s="196">
        <f t="shared" si="153"/>
        <v>0</v>
      </c>
      <c r="N421" s="198">
        <f t="shared" si="129"/>
        <v>0</v>
      </c>
      <c r="O421" s="506"/>
      <c r="P421" s="41"/>
      <c r="Q421" s="41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</row>
    <row r="422" spans="1:32" ht="15.75" customHeight="1" outlineLevel="1">
      <c r="A422" s="17"/>
      <c r="B422" s="369" t="s">
        <v>670</v>
      </c>
      <c r="C422" s="170" t="s">
        <v>168</v>
      </c>
      <c r="D422" s="485" t="s">
        <v>40</v>
      </c>
      <c r="E422" s="482"/>
      <c r="F422" s="483" t="s">
        <v>326</v>
      </c>
      <c r="G422" s="483"/>
      <c r="H422" s="180">
        <f t="shared" si="151"/>
        <v>0</v>
      </c>
      <c r="I422" s="180">
        <f t="shared" si="152"/>
        <v>0</v>
      </c>
      <c r="J422" s="506"/>
      <c r="K422" s="511"/>
      <c r="L422" s="491">
        <v>0</v>
      </c>
      <c r="M422" s="196">
        <f t="shared" si="153"/>
        <v>0</v>
      </c>
      <c r="N422" s="198">
        <f t="shared" si="129"/>
        <v>0</v>
      </c>
      <c r="O422" s="506"/>
      <c r="P422" s="41"/>
      <c r="Q422" s="41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</row>
    <row r="423" spans="1:32" ht="15.75" customHeight="1" outlineLevel="1">
      <c r="A423" s="17"/>
      <c r="B423" s="369" t="s">
        <v>671</v>
      </c>
      <c r="C423" s="170" t="s">
        <v>170</v>
      </c>
      <c r="D423" s="485" t="s">
        <v>40</v>
      </c>
      <c r="E423" s="482"/>
      <c r="F423" s="483"/>
      <c r="G423" s="483"/>
      <c r="H423" s="180">
        <f t="shared" si="151"/>
        <v>0</v>
      </c>
      <c r="I423" s="180">
        <f t="shared" si="152"/>
        <v>0</v>
      </c>
      <c r="J423" s="506"/>
      <c r="K423" s="511"/>
      <c r="L423" s="491">
        <v>0</v>
      </c>
      <c r="M423" s="196">
        <f t="shared" si="153"/>
        <v>0</v>
      </c>
      <c r="N423" s="198">
        <f t="shared" si="129"/>
        <v>0</v>
      </c>
      <c r="O423" s="506"/>
      <c r="P423" s="41"/>
      <c r="Q423" s="41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</row>
    <row r="424" spans="1:32" ht="15.75" customHeight="1" outlineLevel="1">
      <c r="A424" s="17"/>
      <c r="B424" s="369" t="s">
        <v>672</v>
      </c>
      <c r="C424" s="193" t="s">
        <v>329</v>
      </c>
      <c r="D424" s="485" t="s">
        <v>40</v>
      </c>
      <c r="E424" s="482"/>
      <c r="F424" s="483"/>
      <c r="G424" s="483"/>
      <c r="H424" s="180">
        <f t="shared" si="151"/>
        <v>0</v>
      </c>
      <c r="I424" s="180">
        <f t="shared" si="152"/>
        <v>0</v>
      </c>
      <c r="J424" s="506"/>
      <c r="K424" s="507"/>
      <c r="L424" s="491">
        <v>0</v>
      </c>
      <c r="M424" s="196">
        <f t="shared" si="153"/>
        <v>0</v>
      </c>
      <c r="N424" s="368">
        <f t="shared" si="129"/>
        <v>0</v>
      </c>
      <c r="O424" s="506"/>
      <c r="P424" s="41"/>
      <c r="Q424" s="41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</row>
    <row r="425" spans="1:32" ht="15.75" customHeight="1" outlineLevel="1">
      <c r="A425" s="17"/>
      <c r="B425" s="226" t="s">
        <v>673</v>
      </c>
      <c r="C425" s="227" t="s">
        <v>674</v>
      </c>
      <c r="D425" s="486"/>
      <c r="E425" s="487"/>
      <c r="F425" s="488"/>
      <c r="G425" s="488"/>
      <c r="H425" s="232">
        <f>SUM(H426:H431)</f>
        <v>0</v>
      </c>
      <c r="I425" s="232">
        <f>SUM(I426:I431)</f>
        <v>0</v>
      </c>
      <c r="J425" s="512"/>
      <c r="K425" s="515"/>
      <c r="L425" s="514">
        <f>SUM(L426:L431)</f>
        <v>0</v>
      </c>
      <c r="M425" s="330">
        <f>SUM(M426:M431)</f>
        <v>0</v>
      </c>
      <c r="N425" s="332">
        <f t="shared" si="129"/>
        <v>0</v>
      </c>
      <c r="O425" s="512"/>
      <c r="P425" s="41"/>
      <c r="Q425" s="41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</row>
    <row r="426" spans="1:32" ht="15.75" customHeight="1" outlineLevel="1">
      <c r="A426" s="17"/>
      <c r="B426" s="369" t="s">
        <v>675</v>
      </c>
      <c r="C426" s="170" t="s">
        <v>87</v>
      </c>
      <c r="D426" s="485" t="s">
        <v>40</v>
      </c>
      <c r="E426" s="482"/>
      <c r="F426" s="483"/>
      <c r="G426" s="483"/>
      <c r="H426" s="180">
        <f t="shared" ref="H426:H431" si="154">G426*E426</f>
        <v>0</v>
      </c>
      <c r="I426" s="180">
        <f t="shared" ref="I426:I431" si="155">IF(D426="SI",H426,0)</f>
        <v>0</v>
      </c>
      <c r="J426" s="506"/>
      <c r="K426" s="511"/>
      <c r="L426" s="491">
        <v>0</v>
      </c>
      <c r="M426" s="196">
        <f t="shared" ref="M426:M431" si="156">+L426-I426</f>
        <v>0</v>
      </c>
      <c r="N426" s="371">
        <f t="shared" si="129"/>
        <v>0</v>
      </c>
      <c r="O426" s="506"/>
      <c r="P426" s="41"/>
      <c r="Q426" s="41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</row>
    <row r="427" spans="1:32" ht="15.75" customHeight="1" outlineLevel="1">
      <c r="A427" s="17"/>
      <c r="B427" s="369" t="s">
        <v>676</v>
      </c>
      <c r="C427" s="170" t="s">
        <v>91</v>
      </c>
      <c r="D427" s="485" t="s">
        <v>40</v>
      </c>
      <c r="E427" s="482"/>
      <c r="F427" s="483" t="s">
        <v>321</v>
      </c>
      <c r="G427" s="483"/>
      <c r="H427" s="180">
        <f t="shared" si="154"/>
        <v>0</v>
      </c>
      <c r="I427" s="180">
        <f t="shared" si="155"/>
        <v>0</v>
      </c>
      <c r="J427" s="506"/>
      <c r="K427" s="511"/>
      <c r="L427" s="491">
        <v>0</v>
      </c>
      <c r="M427" s="196">
        <f t="shared" si="156"/>
        <v>0</v>
      </c>
      <c r="N427" s="198">
        <f t="shared" si="129"/>
        <v>0</v>
      </c>
      <c r="O427" s="506"/>
      <c r="P427" s="41"/>
      <c r="Q427" s="41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</row>
    <row r="428" spans="1:32" ht="15.75" customHeight="1" outlineLevel="1">
      <c r="A428" s="17"/>
      <c r="B428" s="369" t="s">
        <v>677</v>
      </c>
      <c r="C428" s="170" t="s">
        <v>94</v>
      </c>
      <c r="D428" s="485" t="s">
        <v>40</v>
      </c>
      <c r="E428" s="482"/>
      <c r="F428" s="483"/>
      <c r="G428" s="483"/>
      <c r="H428" s="180">
        <f t="shared" si="154"/>
        <v>0</v>
      </c>
      <c r="I428" s="180">
        <f t="shared" si="155"/>
        <v>0</v>
      </c>
      <c r="J428" s="506"/>
      <c r="K428" s="511"/>
      <c r="L428" s="491">
        <v>0</v>
      </c>
      <c r="M428" s="196">
        <f t="shared" si="156"/>
        <v>0</v>
      </c>
      <c r="N428" s="198">
        <f t="shared" si="129"/>
        <v>0</v>
      </c>
      <c r="O428" s="506"/>
      <c r="P428" s="41"/>
      <c r="Q428" s="41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</row>
    <row r="429" spans="1:32" ht="15.75" customHeight="1" outlineLevel="1">
      <c r="A429" s="17"/>
      <c r="B429" s="369" t="s">
        <v>678</v>
      </c>
      <c r="C429" s="170" t="s">
        <v>168</v>
      </c>
      <c r="D429" s="485" t="s">
        <v>40</v>
      </c>
      <c r="E429" s="482"/>
      <c r="F429" s="483" t="s">
        <v>326</v>
      </c>
      <c r="G429" s="483"/>
      <c r="H429" s="180">
        <f t="shared" si="154"/>
        <v>0</v>
      </c>
      <c r="I429" s="180">
        <f t="shared" si="155"/>
        <v>0</v>
      </c>
      <c r="J429" s="506"/>
      <c r="K429" s="511"/>
      <c r="L429" s="491">
        <v>0</v>
      </c>
      <c r="M429" s="196">
        <f t="shared" si="156"/>
        <v>0</v>
      </c>
      <c r="N429" s="198">
        <f t="shared" si="129"/>
        <v>0</v>
      </c>
      <c r="O429" s="506"/>
      <c r="P429" s="41"/>
      <c r="Q429" s="41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</row>
    <row r="430" spans="1:32" ht="15.75" customHeight="1" outlineLevel="1">
      <c r="A430" s="17"/>
      <c r="B430" s="369" t="s">
        <v>679</v>
      </c>
      <c r="C430" s="170" t="s">
        <v>170</v>
      </c>
      <c r="D430" s="485" t="s">
        <v>40</v>
      </c>
      <c r="E430" s="482"/>
      <c r="F430" s="483"/>
      <c r="G430" s="483"/>
      <c r="H430" s="180">
        <f t="shared" si="154"/>
        <v>0</v>
      </c>
      <c r="I430" s="180">
        <f t="shared" si="155"/>
        <v>0</v>
      </c>
      <c r="J430" s="506"/>
      <c r="K430" s="511"/>
      <c r="L430" s="491">
        <v>0</v>
      </c>
      <c r="M430" s="196">
        <f t="shared" si="156"/>
        <v>0</v>
      </c>
      <c r="N430" s="198">
        <f t="shared" ref="N430:N493" si="157">IF(M430=0,0,(IF(I430=M430=0,1,(IF(I430=0,1,M430/I430)))))</f>
        <v>0</v>
      </c>
      <c r="O430" s="506"/>
      <c r="P430" s="41"/>
      <c r="Q430" s="41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</row>
    <row r="431" spans="1:32" ht="15.75" customHeight="1" outlineLevel="1">
      <c r="A431" s="17"/>
      <c r="B431" s="369" t="s">
        <v>680</v>
      </c>
      <c r="C431" s="193" t="s">
        <v>329</v>
      </c>
      <c r="D431" s="485" t="s">
        <v>40</v>
      </c>
      <c r="E431" s="482"/>
      <c r="F431" s="483"/>
      <c r="G431" s="483"/>
      <c r="H431" s="180">
        <f t="shared" si="154"/>
        <v>0</v>
      </c>
      <c r="I431" s="180">
        <f t="shared" si="155"/>
        <v>0</v>
      </c>
      <c r="J431" s="506"/>
      <c r="K431" s="507"/>
      <c r="L431" s="491">
        <v>0</v>
      </c>
      <c r="M431" s="196">
        <f t="shared" si="156"/>
        <v>0</v>
      </c>
      <c r="N431" s="368">
        <f t="shared" si="157"/>
        <v>0</v>
      </c>
      <c r="O431" s="506"/>
      <c r="P431" s="41"/>
      <c r="Q431" s="41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</row>
    <row r="432" spans="1:32" ht="15.75" customHeight="1" outlineLevel="1">
      <c r="A432" s="17"/>
      <c r="B432" s="226" t="s">
        <v>681</v>
      </c>
      <c r="C432" s="227" t="s">
        <v>682</v>
      </c>
      <c r="D432" s="486"/>
      <c r="E432" s="487"/>
      <c r="F432" s="488"/>
      <c r="G432" s="488"/>
      <c r="H432" s="232">
        <f>SUM(H433:H438)</f>
        <v>0</v>
      </c>
      <c r="I432" s="232">
        <f>SUM(I433:I438)</f>
        <v>0</v>
      </c>
      <c r="J432" s="512"/>
      <c r="K432" s="515"/>
      <c r="L432" s="514">
        <f>SUM(L433:L438)</f>
        <v>0</v>
      </c>
      <c r="M432" s="330">
        <f>SUM(M433:M438)</f>
        <v>0</v>
      </c>
      <c r="N432" s="332">
        <f t="shared" si="157"/>
        <v>0</v>
      </c>
      <c r="O432" s="512"/>
      <c r="P432" s="41"/>
      <c r="Q432" s="41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</row>
    <row r="433" spans="1:32" ht="15.75" customHeight="1" outlineLevel="1">
      <c r="A433" s="17"/>
      <c r="B433" s="369" t="s">
        <v>683</v>
      </c>
      <c r="C433" s="170" t="s">
        <v>87</v>
      </c>
      <c r="D433" s="485" t="s">
        <v>40</v>
      </c>
      <c r="E433" s="482"/>
      <c r="F433" s="483"/>
      <c r="G433" s="483"/>
      <c r="H433" s="180">
        <f t="shared" ref="H433:H438" si="158">G433*E433</f>
        <v>0</v>
      </c>
      <c r="I433" s="180">
        <f t="shared" ref="I433:I438" si="159">IF(D433="SI",H433,0)</f>
        <v>0</v>
      </c>
      <c r="J433" s="506"/>
      <c r="K433" s="511"/>
      <c r="L433" s="491">
        <v>0</v>
      </c>
      <c r="M433" s="196">
        <f t="shared" ref="M433:M438" si="160">+L433-I433</f>
        <v>0</v>
      </c>
      <c r="N433" s="371">
        <f t="shared" si="157"/>
        <v>0</v>
      </c>
      <c r="O433" s="506"/>
      <c r="P433" s="41"/>
      <c r="Q433" s="41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</row>
    <row r="434" spans="1:32" ht="15.75" customHeight="1" outlineLevel="1">
      <c r="A434" s="17"/>
      <c r="B434" s="369" t="s">
        <v>684</v>
      </c>
      <c r="C434" s="170" t="s">
        <v>91</v>
      </c>
      <c r="D434" s="485" t="s">
        <v>40</v>
      </c>
      <c r="E434" s="482"/>
      <c r="F434" s="483" t="s">
        <v>321</v>
      </c>
      <c r="G434" s="483"/>
      <c r="H434" s="180">
        <f t="shared" si="158"/>
        <v>0</v>
      </c>
      <c r="I434" s="180">
        <f t="shared" si="159"/>
        <v>0</v>
      </c>
      <c r="J434" s="506"/>
      <c r="K434" s="511"/>
      <c r="L434" s="491">
        <v>0</v>
      </c>
      <c r="M434" s="196">
        <f t="shared" si="160"/>
        <v>0</v>
      </c>
      <c r="N434" s="198">
        <f t="shared" si="157"/>
        <v>0</v>
      </c>
      <c r="O434" s="506"/>
      <c r="P434" s="41"/>
      <c r="Q434" s="41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</row>
    <row r="435" spans="1:32" ht="15.75" customHeight="1" outlineLevel="1">
      <c r="A435" s="17"/>
      <c r="B435" s="369" t="s">
        <v>685</v>
      </c>
      <c r="C435" s="170" t="s">
        <v>94</v>
      </c>
      <c r="D435" s="485" t="s">
        <v>40</v>
      </c>
      <c r="E435" s="482"/>
      <c r="F435" s="483"/>
      <c r="G435" s="483"/>
      <c r="H435" s="180">
        <f t="shared" si="158"/>
        <v>0</v>
      </c>
      <c r="I435" s="180">
        <f t="shared" si="159"/>
        <v>0</v>
      </c>
      <c r="J435" s="506"/>
      <c r="K435" s="511"/>
      <c r="L435" s="491">
        <v>0</v>
      </c>
      <c r="M435" s="196">
        <f t="shared" si="160"/>
        <v>0</v>
      </c>
      <c r="N435" s="198">
        <f t="shared" si="157"/>
        <v>0</v>
      </c>
      <c r="O435" s="506"/>
      <c r="P435" s="41"/>
      <c r="Q435" s="41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</row>
    <row r="436" spans="1:32" ht="15.75" customHeight="1" outlineLevel="1">
      <c r="A436" s="17"/>
      <c r="B436" s="369" t="s">
        <v>686</v>
      </c>
      <c r="C436" s="170" t="s">
        <v>168</v>
      </c>
      <c r="D436" s="485" t="s">
        <v>40</v>
      </c>
      <c r="E436" s="482"/>
      <c r="F436" s="483" t="s">
        <v>326</v>
      </c>
      <c r="G436" s="483"/>
      <c r="H436" s="180">
        <f t="shared" si="158"/>
        <v>0</v>
      </c>
      <c r="I436" s="180">
        <f t="shared" si="159"/>
        <v>0</v>
      </c>
      <c r="J436" s="506"/>
      <c r="K436" s="511"/>
      <c r="L436" s="491">
        <v>0</v>
      </c>
      <c r="M436" s="196">
        <f t="shared" si="160"/>
        <v>0</v>
      </c>
      <c r="N436" s="198">
        <f t="shared" si="157"/>
        <v>0</v>
      </c>
      <c r="O436" s="506"/>
      <c r="P436" s="41"/>
      <c r="Q436" s="41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</row>
    <row r="437" spans="1:32" ht="15.75" customHeight="1" outlineLevel="1">
      <c r="A437" s="17"/>
      <c r="B437" s="369" t="s">
        <v>687</v>
      </c>
      <c r="C437" s="170" t="s">
        <v>170</v>
      </c>
      <c r="D437" s="485" t="s">
        <v>40</v>
      </c>
      <c r="E437" s="482"/>
      <c r="F437" s="483"/>
      <c r="G437" s="483"/>
      <c r="H437" s="180">
        <f t="shared" si="158"/>
        <v>0</v>
      </c>
      <c r="I437" s="180">
        <f t="shared" si="159"/>
        <v>0</v>
      </c>
      <c r="J437" s="506"/>
      <c r="K437" s="511"/>
      <c r="L437" s="491">
        <v>0</v>
      </c>
      <c r="M437" s="196">
        <f t="shared" si="160"/>
        <v>0</v>
      </c>
      <c r="N437" s="198">
        <f t="shared" si="157"/>
        <v>0</v>
      </c>
      <c r="O437" s="506"/>
      <c r="P437" s="41"/>
      <c r="Q437" s="41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</row>
    <row r="438" spans="1:32" ht="15.75" customHeight="1" outlineLevel="1">
      <c r="A438" s="17"/>
      <c r="B438" s="369" t="s">
        <v>688</v>
      </c>
      <c r="C438" s="193" t="s">
        <v>329</v>
      </c>
      <c r="D438" s="485" t="s">
        <v>40</v>
      </c>
      <c r="E438" s="482"/>
      <c r="F438" s="483"/>
      <c r="G438" s="483"/>
      <c r="H438" s="180">
        <f t="shared" si="158"/>
        <v>0</v>
      </c>
      <c r="I438" s="180">
        <f t="shared" si="159"/>
        <v>0</v>
      </c>
      <c r="J438" s="506"/>
      <c r="K438" s="507"/>
      <c r="L438" s="491">
        <v>0</v>
      </c>
      <c r="M438" s="196">
        <f t="shared" si="160"/>
        <v>0</v>
      </c>
      <c r="N438" s="368">
        <f t="shared" si="157"/>
        <v>0</v>
      </c>
      <c r="O438" s="506"/>
      <c r="P438" s="41"/>
      <c r="Q438" s="41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</row>
    <row r="439" spans="1:32" ht="15.75" customHeight="1" outlineLevel="1">
      <c r="A439" s="17"/>
      <c r="B439" s="226" t="s">
        <v>689</v>
      </c>
      <c r="C439" s="227" t="s">
        <v>690</v>
      </c>
      <c r="D439" s="486"/>
      <c r="E439" s="487"/>
      <c r="F439" s="488"/>
      <c r="G439" s="488"/>
      <c r="H439" s="232">
        <f>SUM(H440:H445)</f>
        <v>0</v>
      </c>
      <c r="I439" s="232">
        <f>SUM(I440:I445)</f>
        <v>0</v>
      </c>
      <c r="J439" s="512"/>
      <c r="K439" s="515"/>
      <c r="L439" s="514">
        <f>SUM(L440:L445)</f>
        <v>0</v>
      </c>
      <c r="M439" s="330">
        <f>SUM(M440:M445)</f>
        <v>0</v>
      </c>
      <c r="N439" s="332">
        <f t="shared" si="157"/>
        <v>0</v>
      </c>
      <c r="O439" s="512"/>
      <c r="P439" s="41"/>
      <c r="Q439" s="41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</row>
    <row r="440" spans="1:32" ht="15.75" customHeight="1" outlineLevel="1">
      <c r="A440" s="17"/>
      <c r="B440" s="369" t="s">
        <v>691</v>
      </c>
      <c r="C440" s="170" t="s">
        <v>87</v>
      </c>
      <c r="D440" s="485" t="s">
        <v>40</v>
      </c>
      <c r="E440" s="482"/>
      <c r="F440" s="483"/>
      <c r="G440" s="483"/>
      <c r="H440" s="180">
        <f t="shared" ref="H440:H445" si="161">G440*E440</f>
        <v>0</v>
      </c>
      <c r="I440" s="180">
        <f t="shared" ref="I440:I445" si="162">IF(D440="SI",H440,0)</f>
        <v>0</v>
      </c>
      <c r="J440" s="506"/>
      <c r="K440" s="511"/>
      <c r="L440" s="491">
        <v>0</v>
      </c>
      <c r="M440" s="196">
        <f t="shared" ref="M440:M445" si="163">+L440-I440</f>
        <v>0</v>
      </c>
      <c r="N440" s="371">
        <f t="shared" si="157"/>
        <v>0</v>
      </c>
      <c r="O440" s="506"/>
      <c r="P440" s="41"/>
      <c r="Q440" s="41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</row>
    <row r="441" spans="1:32" ht="15.75" customHeight="1" outlineLevel="1">
      <c r="A441" s="17"/>
      <c r="B441" s="369" t="s">
        <v>692</v>
      </c>
      <c r="C441" s="170" t="s">
        <v>91</v>
      </c>
      <c r="D441" s="485" t="s">
        <v>40</v>
      </c>
      <c r="E441" s="482"/>
      <c r="F441" s="483" t="s">
        <v>321</v>
      </c>
      <c r="G441" s="483"/>
      <c r="H441" s="180">
        <f t="shared" si="161"/>
        <v>0</v>
      </c>
      <c r="I441" s="180">
        <f t="shared" si="162"/>
        <v>0</v>
      </c>
      <c r="J441" s="506"/>
      <c r="K441" s="511"/>
      <c r="L441" s="491">
        <v>0</v>
      </c>
      <c r="M441" s="196">
        <f t="shared" si="163"/>
        <v>0</v>
      </c>
      <c r="N441" s="198">
        <f t="shared" si="157"/>
        <v>0</v>
      </c>
      <c r="O441" s="506"/>
      <c r="P441" s="41"/>
      <c r="Q441" s="41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</row>
    <row r="442" spans="1:32" ht="15.75" customHeight="1" outlineLevel="1">
      <c r="A442" s="17"/>
      <c r="B442" s="369" t="s">
        <v>693</v>
      </c>
      <c r="C442" s="170" t="s">
        <v>94</v>
      </c>
      <c r="D442" s="485" t="s">
        <v>40</v>
      </c>
      <c r="E442" s="482"/>
      <c r="F442" s="483"/>
      <c r="G442" s="483"/>
      <c r="H442" s="180">
        <f t="shared" si="161"/>
        <v>0</v>
      </c>
      <c r="I442" s="180">
        <f t="shared" si="162"/>
        <v>0</v>
      </c>
      <c r="J442" s="506"/>
      <c r="K442" s="511"/>
      <c r="L442" s="491">
        <v>0</v>
      </c>
      <c r="M442" s="196">
        <f t="shared" si="163"/>
        <v>0</v>
      </c>
      <c r="N442" s="198">
        <f t="shared" si="157"/>
        <v>0</v>
      </c>
      <c r="O442" s="506"/>
      <c r="P442" s="41"/>
      <c r="Q442" s="41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</row>
    <row r="443" spans="1:32" ht="15.75" customHeight="1" outlineLevel="1">
      <c r="A443" s="17"/>
      <c r="B443" s="369" t="s">
        <v>694</v>
      </c>
      <c r="C443" s="170" t="s">
        <v>168</v>
      </c>
      <c r="D443" s="485" t="s">
        <v>40</v>
      </c>
      <c r="E443" s="482"/>
      <c r="F443" s="483" t="s">
        <v>326</v>
      </c>
      <c r="G443" s="483"/>
      <c r="H443" s="180">
        <f t="shared" si="161"/>
        <v>0</v>
      </c>
      <c r="I443" s="180">
        <f t="shared" si="162"/>
        <v>0</v>
      </c>
      <c r="J443" s="506"/>
      <c r="K443" s="511"/>
      <c r="L443" s="491">
        <v>0</v>
      </c>
      <c r="M443" s="196">
        <f t="shared" si="163"/>
        <v>0</v>
      </c>
      <c r="N443" s="198">
        <f t="shared" si="157"/>
        <v>0</v>
      </c>
      <c r="O443" s="506"/>
      <c r="P443" s="41"/>
      <c r="Q443" s="41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</row>
    <row r="444" spans="1:32" ht="15.75" customHeight="1" outlineLevel="1">
      <c r="A444" s="17"/>
      <c r="B444" s="369" t="s">
        <v>695</v>
      </c>
      <c r="C444" s="170" t="s">
        <v>170</v>
      </c>
      <c r="D444" s="485" t="s">
        <v>40</v>
      </c>
      <c r="E444" s="482"/>
      <c r="F444" s="483"/>
      <c r="G444" s="483"/>
      <c r="H444" s="180">
        <f t="shared" si="161"/>
        <v>0</v>
      </c>
      <c r="I444" s="180">
        <f t="shared" si="162"/>
        <v>0</v>
      </c>
      <c r="J444" s="506"/>
      <c r="K444" s="511"/>
      <c r="L444" s="491">
        <v>0</v>
      </c>
      <c r="M444" s="196">
        <f t="shared" si="163"/>
        <v>0</v>
      </c>
      <c r="N444" s="198">
        <f t="shared" si="157"/>
        <v>0</v>
      </c>
      <c r="O444" s="506"/>
      <c r="P444" s="41"/>
      <c r="Q444" s="41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</row>
    <row r="445" spans="1:32" ht="15.75" customHeight="1" outlineLevel="1">
      <c r="A445" s="17"/>
      <c r="B445" s="369" t="s">
        <v>696</v>
      </c>
      <c r="C445" s="193" t="s">
        <v>329</v>
      </c>
      <c r="D445" s="485" t="s">
        <v>40</v>
      </c>
      <c r="E445" s="482"/>
      <c r="F445" s="483"/>
      <c r="G445" s="483"/>
      <c r="H445" s="180">
        <f t="shared" si="161"/>
        <v>0</v>
      </c>
      <c r="I445" s="180">
        <f t="shared" si="162"/>
        <v>0</v>
      </c>
      <c r="J445" s="506"/>
      <c r="K445" s="507"/>
      <c r="L445" s="491">
        <v>0</v>
      </c>
      <c r="M445" s="196">
        <f t="shared" si="163"/>
        <v>0</v>
      </c>
      <c r="N445" s="368">
        <f t="shared" si="157"/>
        <v>0</v>
      </c>
      <c r="O445" s="506"/>
      <c r="P445" s="41"/>
      <c r="Q445" s="41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</row>
    <row r="446" spans="1:32" ht="15.75" customHeight="1" outlineLevel="1">
      <c r="A446" s="17"/>
      <c r="B446" s="226" t="s">
        <v>697</v>
      </c>
      <c r="C446" s="227" t="s">
        <v>698</v>
      </c>
      <c r="D446" s="486"/>
      <c r="E446" s="487"/>
      <c r="F446" s="488"/>
      <c r="G446" s="488"/>
      <c r="H446" s="232">
        <f>SUM(H447:H452)</f>
        <v>0</v>
      </c>
      <c r="I446" s="232">
        <f>SUM(I447:I452)</f>
        <v>0</v>
      </c>
      <c r="J446" s="512"/>
      <c r="K446" s="515"/>
      <c r="L446" s="514">
        <f>SUM(L447:L452)</f>
        <v>0</v>
      </c>
      <c r="M446" s="330">
        <f>SUM(M447:M452)</f>
        <v>0</v>
      </c>
      <c r="N446" s="332">
        <f t="shared" si="157"/>
        <v>0</v>
      </c>
      <c r="O446" s="512"/>
      <c r="P446" s="41"/>
      <c r="Q446" s="41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</row>
    <row r="447" spans="1:32" ht="15.75" customHeight="1" outlineLevel="1">
      <c r="A447" s="17"/>
      <c r="B447" s="369" t="s">
        <v>699</v>
      </c>
      <c r="C447" s="170" t="s">
        <v>87</v>
      </c>
      <c r="D447" s="485" t="s">
        <v>40</v>
      </c>
      <c r="E447" s="482"/>
      <c r="F447" s="483"/>
      <c r="G447" s="483"/>
      <c r="H447" s="180">
        <f t="shared" ref="H447:H452" si="164">G447*E447</f>
        <v>0</v>
      </c>
      <c r="I447" s="180">
        <f t="shared" ref="I447:I452" si="165">IF(D447="SI",H447,0)</f>
        <v>0</v>
      </c>
      <c r="J447" s="506"/>
      <c r="K447" s="511"/>
      <c r="L447" s="491">
        <v>0</v>
      </c>
      <c r="M447" s="196">
        <f t="shared" ref="M447:M452" si="166">+L447-I447</f>
        <v>0</v>
      </c>
      <c r="N447" s="198">
        <f t="shared" si="157"/>
        <v>0</v>
      </c>
      <c r="O447" s="506"/>
      <c r="P447" s="41"/>
      <c r="Q447" s="41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</row>
    <row r="448" spans="1:32" ht="15.75" customHeight="1" outlineLevel="1">
      <c r="A448" s="17"/>
      <c r="B448" s="369" t="s">
        <v>700</v>
      </c>
      <c r="C448" s="170" t="s">
        <v>91</v>
      </c>
      <c r="D448" s="485" t="s">
        <v>40</v>
      </c>
      <c r="E448" s="482"/>
      <c r="F448" s="483" t="s">
        <v>321</v>
      </c>
      <c r="G448" s="483"/>
      <c r="H448" s="180">
        <f t="shared" si="164"/>
        <v>0</v>
      </c>
      <c r="I448" s="180">
        <f t="shared" si="165"/>
        <v>0</v>
      </c>
      <c r="J448" s="506"/>
      <c r="K448" s="511"/>
      <c r="L448" s="491">
        <v>0</v>
      </c>
      <c r="M448" s="196">
        <f t="shared" si="166"/>
        <v>0</v>
      </c>
      <c r="N448" s="198">
        <f t="shared" si="157"/>
        <v>0</v>
      </c>
      <c r="O448" s="506"/>
      <c r="P448" s="41"/>
      <c r="Q448" s="41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</row>
    <row r="449" spans="1:32" ht="15.75" customHeight="1" outlineLevel="1">
      <c r="A449" s="17"/>
      <c r="B449" s="369" t="s">
        <v>701</v>
      </c>
      <c r="C449" s="170" t="s">
        <v>94</v>
      </c>
      <c r="D449" s="485" t="s">
        <v>40</v>
      </c>
      <c r="E449" s="482"/>
      <c r="F449" s="483"/>
      <c r="G449" s="483"/>
      <c r="H449" s="180">
        <f t="shared" si="164"/>
        <v>0</v>
      </c>
      <c r="I449" s="180">
        <f t="shared" si="165"/>
        <v>0</v>
      </c>
      <c r="J449" s="506"/>
      <c r="K449" s="511"/>
      <c r="L449" s="491">
        <v>0</v>
      </c>
      <c r="M449" s="196">
        <f t="shared" si="166"/>
        <v>0</v>
      </c>
      <c r="N449" s="198">
        <f t="shared" si="157"/>
        <v>0</v>
      </c>
      <c r="O449" s="506"/>
      <c r="P449" s="41"/>
      <c r="Q449" s="41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</row>
    <row r="450" spans="1:32" ht="15.75" customHeight="1" outlineLevel="1">
      <c r="A450" s="17"/>
      <c r="B450" s="369" t="s">
        <v>702</v>
      </c>
      <c r="C450" s="170" t="s">
        <v>168</v>
      </c>
      <c r="D450" s="485" t="s">
        <v>40</v>
      </c>
      <c r="E450" s="482"/>
      <c r="F450" s="483" t="s">
        <v>326</v>
      </c>
      <c r="G450" s="483"/>
      <c r="H450" s="180">
        <f t="shared" si="164"/>
        <v>0</v>
      </c>
      <c r="I450" s="180">
        <f t="shared" si="165"/>
        <v>0</v>
      </c>
      <c r="J450" s="506"/>
      <c r="K450" s="511"/>
      <c r="L450" s="491">
        <v>0</v>
      </c>
      <c r="M450" s="196">
        <f t="shared" si="166"/>
        <v>0</v>
      </c>
      <c r="N450" s="198">
        <f t="shared" si="157"/>
        <v>0</v>
      </c>
      <c r="O450" s="506"/>
      <c r="P450" s="41"/>
      <c r="Q450" s="41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</row>
    <row r="451" spans="1:32" ht="15.75" customHeight="1" outlineLevel="1">
      <c r="A451" s="17"/>
      <c r="B451" s="369" t="s">
        <v>703</v>
      </c>
      <c r="C451" s="170" t="s">
        <v>170</v>
      </c>
      <c r="D451" s="485" t="s">
        <v>40</v>
      </c>
      <c r="E451" s="482"/>
      <c r="F451" s="483"/>
      <c r="G451" s="483"/>
      <c r="H451" s="180">
        <f t="shared" si="164"/>
        <v>0</v>
      </c>
      <c r="I451" s="180">
        <f t="shared" si="165"/>
        <v>0</v>
      </c>
      <c r="J451" s="506"/>
      <c r="K451" s="511"/>
      <c r="L451" s="491">
        <v>0</v>
      </c>
      <c r="M451" s="196">
        <f t="shared" si="166"/>
        <v>0</v>
      </c>
      <c r="N451" s="198">
        <f t="shared" si="157"/>
        <v>0</v>
      </c>
      <c r="O451" s="506"/>
      <c r="P451" s="41"/>
      <c r="Q451" s="41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</row>
    <row r="452" spans="1:32" ht="15.75" customHeight="1" outlineLevel="1">
      <c r="A452" s="17"/>
      <c r="B452" s="369" t="s">
        <v>704</v>
      </c>
      <c r="C452" s="193" t="s">
        <v>329</v>
      </c>
      <c r="D452" s="485" t="s">
        <v>40</v>
      </c>
      <c r="E452" s="482"/>
      <c r="F452" s="483"/>
      <c r="G452" s="483"/>
      <c r="H452" s="180">
        <f t="shared" si="164"/>
        <v>0</v>
      </c>
      <c r="I452" s="180">
        <f t="shared" si="165"/>
        <v>0</v>
      </c>
      <c r="J452" s="506"/>
      <c r="K452" s="507"/>
      <c r="L452" s="491">
        <v>0</v>
      </c>
      <c r="M452" s="196">
        <f t="shared" si="166"/>
        <v>0</v>
      </c>
      <c r="N452" s="368">
        <f t="shared" si="157"/>
        <v>0</v>
      </c>
      <c r="O452" s="506"/>
      <c r="P452" s="41"/>
      <c r="Q452" s="41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</row>
    <row r="453" spans="1:32" ht="15.75" customHeight="1" outlineLevel="1">
      <c r="A453" s="17"/>
      <c r="B453" s="226" t="s">
        <v>705</v>
      </c>
      <c r="C453" s="227" t="s">
        <v>706</v>
      </c>
      <c r="D453" s="486"/>
      <c r="E453" s="487"/>
      <c r="F453" s="488"/>
      <c r="G453" s="488"/>
      <c r="H453" s="232">
        <f>SUM(H454:H459)</f>
        <v>0</v>
      </c>
      <c r="I453" s="232">
        <f>SUM(I454:I459)</f>
        <v>0</v>
      </c>
      <c r="J453" s="512"/>
      <c r="K453" s="515"/>
      <c r="L453" s="514">
        <f>SUM(L454:L459)</f>
        <v>0</v>
      </c>
      <c r="M453" s="330">
        <f>SUM(M454:M459)</f>
        <v>0</v>
      </c>
      <c r="N453" s="332">
        <f t="shared" si="157"/>
        <v>0</v>
      </c>
      <c r="O453" s="512"/>
      <c r="P453" s="41"/>
      <c r="Q453" s="41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</row>
    <row r="454" spans="1:32" ht="15.75" customHeight="1" outlineLevel="1">
      <c r="A454" s="17"/>
      <c r="B454" s="369" t="s">
        <v>707</v>
      </c>
      <c r="C454" s="170" t="s">
        <v>87</v>
      </c>
      <c r="D454" s="485" t="s">
        <v>40</v>
      </c>
      <c r="E454" s="482"/>
      <c r="F454" s="483"/>
      <c r="G454" s="483"/>
      <c r="H454" s="180">
        <f t="shared" ref="H454:H459" si="167">G454*E454</f>
        <v>0</v>
      </c>
      <c r="I454" s="180">
        <f t="shared" ref="I454:I459" si="168">IF(D454="SI",H454,0)</f>
        <v>0</v>
      </c>
      <c r="J454" s="506"/>
      <c r="K454" s="511"/>
      <c r="L454" s="491">
        <v>0</v>
      </c>
      <c r="M454" s="196">
        <f t="shared" ref="M454:M459" si="169">+L454-I454</f>
        <v>0</v>
      </c>
      <c r="N454" s="371">
        <f t="shared" si="157"/>
        <v>0</v>
      </c>
      <c r="O454" s="506"/>
      <c r="P454" s="41"/>
      <c r="Q454" s="41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</row>
    <row r="455" spans="1:32" ht="15.75" customHeight="1" outlineLevel="1">
      <c r="A455" s="17"/>
      <c r="B455" s="369" t="s">
        <v>708</v>
      </c>
      <c r="C455" s="170" t="s">
        <v>91</v>
      </c>
      <c r="D455" s="485" t="s">
        <v>40</v>
      </c>
      <c r="E455" s="482"/>
      <c r="F455" s="483" t="s">
        <v>321</v>
      </c>
      <c r="G455" s="483"/>
      <c r="H455" s="180">
        <f t="shared" si="167"/>
        <v>0</v>
      </c>
      <c r="I455" s="180">
        <f t="shared" si="168"/>
        <v>0</v>
      </c>
      <c r="J455" s="506"/>
      <c r="K455" s="511"/>
      <c r="L455" s="491">
        <v>0</v>
      </c>
      <c r="M455" s="196">
        <f t="shared" si="169"/>
        <v>0</v>
      </c>
      <c r="N455" s="198">
        <f t="shared" si="157"/>
        <v>0</v>
      </c>
      <c r="O455" s="506"/>
      <c r="P455" s="41"/>
      <c r="Q455" s="41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</row>
    <row r="456" spans="1:32" ht="15.75" customHeight="1" outlineLevel="1">
      <c r="A456" s="17"/>
      <c r="B456" s="369" t="s">
        <v>709</v>
      </c>
      <c r="C456" s="170" t="s">
        <v>94</v>
      </c>
      <c r="D456" s="485" t="s">
        <v>40</v>
      </c>
      <c r="E456" s="482"/>
      <c r="F456" s="483"/>
      <c r="G456" s="483"/>
      <c r="H456" s="180">
        <f t="shared" si="167"/>
        <v>0</v>
      </c>
      <c r="I456" s="180">
        <f t="shared" si="168"/>
        <v>0</v>
      </c>
      <c r="J456" s="506"/>
      <c r="K456" s="511"/>
      <c r="L456" s="491">
        <v>0</v>
      </c>
      <c r="M456" s="196">
        <f t="shared" si="169"/>
        <v>0</v>
      </c>
      <c r="N456" s="198">
        <f t="shared" si="157"/>
        <v>0</v>
      </c>
      <c r="O456" s="506"/>
      <c r="P456" s="41"/>
      <c r="Q456" s="41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</row>
    <row r="457" spans="1:32" ht="15.75" customHeight="1" outlineLevel="1">
      <c r="A457" s="17"/>
      <c r="B457" s="369" t="s">
        <v>710</v>
      </c>
      <c r="C457" s="170" t="s">
        <v>168</v>
      </c>
      <c r="D457" s="485" t="s">
        <v>40</v>
      </c>
      <c r="E457" s="482"/>
      <c r="F457" s="483" t="s">
        <v>326</v>
      </c>
      <c r="G457" s="483"/>
      <c r="H457" s="180">
        <f t="shared" si="167"/>
        <v>0</v>
      </c>
      <c r="I457" s="180">
        <f t="shared" si="168"/>
        <v>0</v>
      </c>
      <c r="J457" s="506"/>
      <c r="K457" s="511"/>
      <c r="L457" s="491">
        <v>0</v>
      </c>
      <c r="M457" s="196">
        <f t="shared" si="169"/>
        <v>0</v>
      </c>
      <c r="N457" s="198">
        <f t="shared" si="157"/>
        <v>0</v>
      </c>
      <c r="O457" s="506"/>
      <c r="P457" s="41"/>
      <c r="Q457" s="41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</row>
    <row r="458" spans="1:32" ht="15.75" customHeight="1" outlineLevel="1">
      <c r="A458" s="17"/>
      <c r="B458" s="369" t="s">
        <v>711</v>
      </c>
      <c r="C458" s="170" t="s">
        <v>170</v>
      </c>
      <c r="D458" s="485" t="s">
        <v>40</v>
      </c>
      <c r="E458" s="482"/>
      <c r="F458" s="483"/>
      <c r="G458" s="483"/>
      <c r="H458" s="180">
        <f t="shared" si="167"/>
        <v>0</v>
      </c>
      <c r="I458" s="180">
        <f t="shared" si="168"/>
        <v>0</v>
      </c>
      <c r="J458" s="506"/>
      <c r="K458" s="511"/>
      <c r="L458" s="491">
        <v>0</v>
      </c>
      <c r="M458" s="196">
        <f t="shared" si="169"/>
        <v>0</v>
      </c>
      <c r="N458" s="198">
        <f t="shared" si="157"/>
        <v>0</v>
      </c>
      <c r="O458" s="506"/>
      <c r="P458" s="41"/>
      <c r="Q458" s="41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</row>
    <row r="459" spans="1:32" ht="15.75" customHeight="1" outlineLevel="1">
      <c r="A459" s="17"/>
      <c r="B459" s="369" t="s">
        <v>712</v>
      </c>
      <c r="C459" s="193" t="s">
        <v>329</v>
      </c>
      <c r="D459" s="485" t="s">
        <v>40</v>
      </c>
      <c r="E459" s="482"/>
      <c r="F459" s="483"/>
      <c r="G459" s="483"/>
      <c r="H459" s="180">
        <f t="shared" si="167"/>
        <v>0</v>
      </c>
      <c r="I459" s="180">
        <f t="shared" si="168"/>
        <v>0</v>
      </c>
      <c r="J459" s="506"/>
      <c r="K459" s="507"/>
      <c r="L459" s="491">
        <v>0</v>
      </c>
      <c r="M459" s="196">
        <f t="shared" si="169"/>
        <v>0</v>
      </c>
      <c r="N459" s="368">
        <f t="shared" si="157"/>
        <v>0</v>
      </c>
      <c r="O459" s="506"/>
      <c r="P459" s="41"/>
      <c r="Q459" s="41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</row>
    <row r="460" spans="1:32" ht="15.75" customHeight="1" outlineLevel="1">
      <c r="A460" s="17"/>
      <c r="B460" s="226" t="s">
        <v>713</v>
      </c>
      <c r="C460" s="227" t="s">
        <v>714</v>
      </c>
      <c r="D460" s="486"/>
      <c r="E460" s="487"/>
      <c r="F460" s="488"/>
      <c r="G460" s="488"/>
      <c r="H460" s="232">
        <f>SUM(H461:H466)</f>
        <v>0</v>
      </c>
      <c r="I460" s="232">
        <f>SUM(I461:I466)</f>
        <v>0</v>
      </c>
      <c r="J460" s="512"/>
      <c r="K460" s="515"/>
      <c r="L460" s="514">
        <f>SUM(L461:L466)</f>
        <v>0</v>
      </c>
      <c r="M460" s="330">
        <f>SUM(M461:M466)</f>
        <v>0</v>
      </c>
      <c r="N460" s="332">
        <f t="shared" si="157"/>
        <v>0</v>
      </c>
      <c r="O460" s="512"/>
      <c r="P460" s="41"/>
      <c r="Q460" s="41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</row>
    <row r="461" spans="1:32" ht="15.75" customHeight="1" outlineLevel="1">
      <c r="A461" s="17"/>
      <c r="B461" s="369" t="s">
        <v>715</v>
      </c>
      <c r="C461" s="170" t="s">
        <v>87</v>
      </c>
      <c r="D461" s="485" t="s">
        <v>40</v>
      </c>
      <c r="E461" s="482"/>
      <c r="F461" s="483"/>
      <c r="G461" s="483"/>
      <c r="H461" s="180">
        <f t="shared" ref="H461:H466" si="170">G461*E461</f>
        <v>0</v>
      </c>
      <c r="I461" s="180">
        <f t="shared" ref="I461:I466" si="171">IF(D461="SI",H461,0)</f>
        <v>0</v>
      </c>
      <c r="J461" s="506"/>
      <c r="K461" s="511"/>
      <c r="L461" s="491">
        <v>0</v>
      </c>
      <c r="M461" s="196">
        <f t="shared" ref="M461:M466" si="172">+L461-I461</f>
        <v>0</v>
      </c>
      <c r="N461" s="371">
        <f t="shared" si="157"/>
        <v>0</v>
      </c>
      <c r="O461" s="506"/>
      <c r="P461" s="41"/>
      <c r="Q461" s="41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</row>
    <row r="462" spans="1:32" ht="15.75" customHeight="1" outlineLevel="1">
      <c r="A462" s="17"/>
      <c r="B462" s="369" t="s">
        <v>716</v>
      </c>
      <c r="C462" s="170" t="s">
        <v>91</v>
      </c>
      <c r="D462" s="485" t="s">
        <v>40</v>
      </c>
      <c r="E462" s="482"/>
      <c r="F462" s="483" t="s">
        <v>321</v>
      </c>
      <c r="G462" s="483"/>
      <c r="H462" s="180">
        <f t="shared" si="170"/>
        <v>0</v>
      </c>
      <c r="I462" s="180">
        <f t="shared" si="171"/>
        <v>0</v>
      </c>
      <c r="J462" s="506"/>
      <c r="K462" s="511"/>
      <c r="L462" s="491">
        <v>0</v>
      </c>
      <c r="M462" s="196">
        <f t="shared" si="172"/>
        <v>0</v>
      </c>
      <c r="N462" s="198">
        <f t="shared" si="157"/>
        <v>0</v>
      </c>
      <c r="O462" s="506"/>
      <c r="P462" s="41"/>
      <c r="Q462" s="41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</row>
    <row r="463" spans="1:32" ht="15.75" customHeight="1" outlineLevel="1">
      <c r="A463" s="17"/>
      <c r="B463" s="369" t="s">
        <v>717</v>
      </c>
      <c r="C463" s="170" t="s">
        <v>94</v>
      </c>
      <c r="D463" s="485" t="s">
        <v>40</v>
      </c>
      <c r="E463" s="482"/>
      <c r="F463" s="483"/>
      <c r="G463" s="483"/>
      <c r="H463" s="180">
        <f t="shared" si="170"/>
        <v>0</v>
      </c>
      <c r="I463" s="180">
        <f t="shared" si="171"/>
        <v>0</v>
      </c>
      <c r="J463" s="506"/>
      <c r="K463" s="511"/>
      <c r="L463" s="491">
        <v>0</v>
      </c>
      <c r="M463" s="196">
        <f t="shared" si="172"/>
        <v>0</v>
      </c>
      <c r="N463" s="198">
        <f t="shared" si="157"/>
        <v>0</v>
      </c>
      <c r="O463" s="506"/>
      <c r="P463" s="41"/>
      <c r="Q463" s="41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</row>
    <row r="464" spans="1:32" ht="15.75" customHeight="1" outlineLevel="1">
      <c r="A464" s="17"/>
      <c r="B464" s="369" t="s">
        <v>718</v>
      </c>
      <c r="C464" s="170" t="s">
        <v>168</v>
      </c>
      <c r="D464" s="485" t="s">
        <v>40</v>
      </c>
      <c r="E464" s="482"/>
      <c r="F464" s="483" t="s">
        <v>326</v>
      </c>
      <c r="G464" s="483"/>
      <c r="H464" s="180">
        <f t="shared" si="170"/>
        <v>0</v>
      </c>
      <c r="I464" s="180">
        <f t="shared" si="171"/>
        <v>0</v>
      </c>
      <c r="J464" s="506"/>
      <c r="K464" s="511"/>
      <c r="L464" s="491">
        <v>0</v>
      </c>
      <c r="M464" s="196">
        <f t="shared" si="172"/>
        <v>0</v>
      </c>
      <c r="N464" s="198">
        <f t="shared" si="157"/>
        <v>0</v>
      </c>
      <c r="O464" s="506"/>
      <c r="P464" s="41"/>
      <c r="Q464" s="41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</row>
    <row r="465" spans="1:32" ht="15.75" customHeight="1" outlineLevel="1">
      <c r="A465" s="17"/>
      <c r="B465" s="369" t="s">
        <v>719</v>
      </c>
      <c r="C465" s="170" t="s">
        <v>170</v>
      </c>
      <c r="D465" s="485" t="s">
        <v>40</v>
      </c>
      <c r="E465" s="482"/>
      <c r="F465" s="483"/>
      <c r="G465" s="483"/>
      <c r="H465" s="180">
        <f t="shared" si="170"/>
        <v>0</v>
      </c>
      <c r="I465" s="180">
        <f t="shared" si="171"/>
        <v>0</v>
      </c>
      <c r="J465" s="506"/>
      <c r="K465" s="511"/>
      <c r="L465" s="491">
        <v>0</v>
      </c>
      <c r="M465" s="196">
        <f t="shared" si="172"/>
        <v>0</v>
      </c>
      <c r="N465" s="198">
        <f t="shared" si="157"/>
        <v>0</v>
      </c>
      <c r="O465" s="506"/>
      <c r="P465" s="41"/>
      <c r="Q465" s="41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</row>
    <row r="466" spans="1:32" ht="15.75" customHeight="1" outlineLevel="1">
      <c r="A466" s="17"/>
      <c r="B466" s="369" t="s">
        <v>720</v>
      </c>
      <c r="C466" s="193" t="s">
        <v>329</v>
      </c>
      <c r="D466" s="485" t="s">
        <v>40</v>
      </c>
      <c r="E466" s="482"/>
      <c r="F466" s="483"/>
      <c r="G466" s="483"/>
      <c r="H466" s="180">
        <f t="shared" si="170"/>
        <v>0</v>
      </c>
      <c r="I466" s="180">
        <f t="shared" si="171"/>
        <v>0</v>
      </c>
      <c r="J466" s="506"/>
      <c r="K466" s="507"/>
      <c r="L466" s="491">
        <v>0</v>
      </c>
      <c r="M466" s="196">
        <f t="shared" si="172"/>
        <v>0</v>
      </c>
      <c r="N466" s="368">
        <f t="shared" si="157"/>
        <v>0</v>
      </c>
      <c r="O466" s="506"/>
      <c r="P466" s="41"/>
      <c r="Q466" s="41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</row>
    <row r="467" spans="1:32" ht="15.75" customHeight="1" outlineLevel="1">
      <c r="A467" s="17"/>
      <c r="B467" s="226" t="s">
        <v>721</v>
      </c>
      <c r="C467" s="227" t="s">
        <v>722</v>
      </c>
      <c r="D467" s="486"/>
      <c r="E467" s="487"/>
      <c r="F467" s="488"/>
      <c r="G467" s="488"/>
      <c r="H467" s="232">
        <f>SUM(H468:H473)</f>
        <v>0</v>
      </c>
      <c r="I467" s="232">
        <f>SUM(I468:I473)</f>
        <v>0</v>
      </c>
      <c r="J467" s="512"/>
      <c r="K467" s="515"/>
      <c r="L467" s="514">
        <f>SUM(L468:L473)</f>
        <v>0</v>
      </c>
      <c r="M467" s="330">
        <f>SUM(M468:M473)</f>
        <v>0</v>
      </c>
      <c r="N467" s="332">
        <f t="shared" si="157"/>
        <v>0</v>
      </c>
      <c r="O467" s="512"/>
      <c r="P467" s="41"/>
      <c r="Q467" s="41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</row>
    <row r="468" spans="1:32" ht="15.75" customHeight="1" outlineLevel="1">
      <c r="A468" s="17"/>
      <c r="B468" s="369" t="s">
        <v>723</v>
      </c>
      <c r="C468" s="170" t="s">
        <v>87</v>
      </c>
      <c r="D468" s="485" t="s">
        <v>40</v>
      </c>
      <c r="E468" s="482"/>
      <c r="F468" s="483"/>
      <c r="G468" s="483"/>
      <c r="H468" s="180">
        <f t="shared" ref="H468:H473" si="173">G468*E468</f>
        <v>0</v>
      </c>
      <c r="I468" s="180">
        <f t="shared" ref="I468:I473" si="174">IF(D468="SI",H468,0)</f>
        <v>0</v>
      </c>
      <c r="J468" s="506"/>
      <c r="K468" s="511"/>
      <c r="L468" s="491">
        <v>0</v>
      </c>
      <c r="M468" s="196">
        <f t="shared" ref="M468:M473" si="175">+L468-I468</f>
        <v>0</v>
      </c>
      <c r="N468" s="371">
        <f t="shared" si="157"/>
        <v>0</v>
      </c>
      <c r="O468" s="506"/>
      <c r="P468" s="41"/>
      <c r="Q468" s="41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</row>
    <row r="469" spans="1:32" ht="15.75" customHeight="1" outlineLevel="1">
      <c r="A469" s="17"/>
      <c r="B469" s="369" t="s">
        <v>724</v>
      </c>
      <c r="C469" s="170" t="s">
        <v>91</v>
      </c>
      <c r="D469" s="485" t="s">
        <v>40</v>
      </c>
      <c r="E469" s="482"/>
      <c r="F469" s="483" t="s">
        <v>321</v>
      </c>
      <c r="G469" s="483"/>
      <c r="H469" s="180">
        <f t="shared" si="173"/>
        <v>0</v>
      </c>
      <c r="I469" s="180">
        <f t="shared" si="174"/>
        <v>0</v>
      </c>
      <c r="J469" s="506"/>
      <c r="K469" s="511"/>
      <c r="L469" s="491">
        <v>0</v>
      </c>
      <c r="M469" s="196">
        <f t="shared" si="175"/>
        <v>0</v>
      </c>
      <c r="N469" s="198">
        <f t="shared" si="157"/>
        <v>0</v>
      </c>
      <c r="O469" s="506"/>
      <c r="P469" s="41"/>
      <c r="Q469" s="41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</row>
    <row r="470" spans="1:32" ht="15.75" customHeight="1" outlineLevel="1">
      <c r="A470" s="17"/>
      <c r="B470" s="369" t="s">
        <v>725</v>
      </c>
      <c r="C470" s="170" t="s">
        <v>94</v>
      </c>
      <c r="D470" s="485" t="s">
        <v>40</v>
      </c>
      <c r="E470" s="482"/>
      <c r="F470" s="483"/>
      <c r="G470" s="483"/>
      <c r="H470" s="180">
        <f t="shared" si="173"/>
        <v>0</v>
      </c>
      <c r="I470" s="180">
        <f t="shared" si="174"/>
        <v>0</v>
      </c>
      <c r="J470" s="506"/>
      <c r="K470" s="511"/>
      <c r="L470" s="491">
        <v>0</v>
      </c>
      <c r="M470" s="196">
        <f t="shared" si="175"/>
        <v>0</v>
      </c>
      <c r="N470" s="198">
        <f t="shared" si="157"/>
        <v>0</v>
      </c>
      <c r="O470" s="506"/>
      <c r="P470" s="41"/>
      <c r="Q470" s="41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</row>
    <row r="471" spans="1:32" ht="15.75" customHeight="1" outlineLevel="1">
      <c r="A471" s="17"/>
      <c r="B471" s="369" t="s">
        <v>726</v>
      </c>
      <c r="C471" s="170" t="s">
        <v>168</v>
      </c>
      <c r="D471" s="485" t="s">
        <v>40</v>
      </c>
      <c r="E471" s="482"/>
      <c r="F471" s="483" t="s">
        <v>326</v>
      </c>
      <c r="G471" s="483"/>
      <c r="H471" s="180">
        <f t="shared" si="173"/>
        <v>0</v>
      </c>
      <c r="I471" s="180">
        <f t="shared" si="174"/>
        <v>0</v>
      </c>
      <c r="J471" s="506"/>
      <c r="K471" s="511"/>
      <c r="L471" s="491">
        <v>0</v>
      </c>
      <c r="M471" s="196">
        <f t="shared" si="175"/>
        <v>0</v>
      </c>
      <c r="N471" s="198">
        <f t="shared" si="157"/>
        <v>0</v>
      </c>
      <c r="O471" s="506"/>
      <c r="P471" s="41"/>
      <c r="Q471" s="41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</row>
    <row r="472" spans="1:32" ht="15.75" customHeight="1" outlineLevel="1">
      <c r="A472" s="17"/>
      <c r="B472" s="369" t="s">
        <v>727</v>
      </c>
      <c r="C472" s="170" t="s">
        <v>170</v>
      </c>
      <c r="D472" s="485" t="s">
        <v>40</v>
      </c>
      <c r="E472" s="482"/>
      <c r="F472" s="483"/>
      <c r="G472" s="483"/>
      <c r="H472" s="180">
        <f t="shared" si="173"/>
        <v>0</v>
      </c>
      <c r="I472" s="180">
        <f t="shared" si="174"/>
        <v>0</v>
      </c>
      <c r="J472" s="506"/>
      <c r="K472" s="511"/>
      <c r="L472" s="491">
        <v>0</v>
      </c>
      <c r="M472" s="196">
        <f t="shared" si="175"/>
        <v>0</v>
      </c>
      <c r="N472" s="198">
        <f t="shared" si="157"/>
        <v>0</v>
      </c>
      <c r="O472" s="506"/>
      <c r="P472" s="41"/>
      <c r="Q472" s="41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</row>
    <row r="473" spans="1:32" ht="15.75" customHeight="1" outlineLevel="1">
      <c r="A473" s="17"/>
      <c r="B473" s="369" t="s">
        <v>728</v>
      </c>
      <c r="C473" s="193" t="s">
        <v>329</v>
      </c>
      <c r="D473" s="485" t="s">
        <v>40</v>
      </c>
      <c r="E473" s="482"/>
      <c r="F473" s="483"/>
      <c r="G473" s="483"/>
      <c r="H473" s="180">
        <f t="shared" si="173"/>
        <v>0</v>
      </c>
      <c r="I473" s="180">
        <f t="shared" si="174"/>
        <v>0</v>
      </c>
      <c r="J473" s="506"/>
      <c r="K473" s="507"/>
      <c r="L473" s="491">
        <v>0</v>
      </c>
      <c r="M473" s="196">
        <f t="shared" si="175"/>
        <v>0</v>
      </c>
      <c r="N473" s="368">
        <f t="shared" si="157"/>
        <v>0</v>
      </c>
      <c r="O473" s="506"/>
      <c r="P473" s="41"/>
      <c r="Q473" s="41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</row>
    <row r="474" spans="1:32" ht="15.75" customHeight="1" outlineLevel="1">
      <c r="A474" s="17"/>
      <c r="B474" s="226" t="s">
        <v>729</v>
      </c>
      <c r="C474" s="227" t="s">
        <v>730</v>
      </c>
      <c r="D474" s="486"/>
      <c r="E474" s="487"/>
      <c r="F474" s="488"/>
      <c r="G474" s="488"/>
      <c r="H474" s="232">
        <f>SUM(H475:H480)</f>
        <v>0</v>
      </c>
      <c r="I474" s="232">
        <f>SUM(I475:I480)</f>
        <v>0</v>
      </c>
      <c r="J474" s="512"/>
      <c r="K474" s="515"/>
      <c r="L474" s="514">
        <f>SUM(L475:L480)</f>
        <v>0</v>
      </c>
      <c r="M474" s="330">
        <f>SUM(M475:M480)</f>
        <v>0</v>
      </c>
      <c r="N474" s="332">
        <f t="shared" si="157"/>
        <v>0</v>
      </c>
      <c r="O474" s="512"/>
      <c r="P474" s="41"/>
      <c r="Q474" s="41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</row>
    <row r="475" spans="1:32" ht="15.75" customHeight="1" outlineLevel="1">
      <c r="A475" s="17"/>
      <c r="B475" s="369" t="s">
        <v>731</v>
      </c>
      <c r="C475" s="170" t="s">
        <v>87</v>
      </c>
      <c r="D475" s="485" t="s">
        <v>40</v>
      </c>
      <c r="E475" s="482"/>
      <c r="F475" s="483"/>
      <c r="G475" s="483"/>
      <c r="H475" s="180">
        <f t="shared" ref="H475:H480" si="176">G475*E475</f>
        <v>0</v>
      </c>
      <c r="I475" s="180">
        <f t="shared" ref="I475:I480" si="177">IF(D475="SI",H475,0)</f>
        <v>0</v>
      </c>
      <c r="J475" s="506"/>
      <c r="K475" s="511"/>
      <c r="L475" s="491">
        <v>0</v>
      </c>
      <c r="M475" s="196">
        <f t="shared" ref="M475:M480" si="178">+L475-I475</f>
        <v>0</v>
      </c>
      <c r="N475" s="198">
        <f t="shared" si="157"/>
        <v>0</v>
      </c>
      <c r="O475" s="506"/>
      <c r="P475" s="41"/>
      <c r="Q475" s="41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</row>
    <row r="476" spans="1:32" ht="15.75" customHeight="1" outlineLevel="1">
      <c r="A476" s="17"/>
      <c r="B476" s="369" t="s">
        <v>732</v>
      </c>
      <c r="C476" s="170" t="s">
        <v>91</v>
      </c>
      <c r="D476" s="485" t="s">
        <v>40</v>
      </c>
      <c r="E476" s="482"/>
      <c r="F476" s="483" t="s">
        <v>321</v>
      </c>
      <c r="G476" s="483"/>
      <c r="H476" s="180">
        <f t="shared" si="176"/>
        <v>0</v>
      </c>
      <c r="I476" s="180">
        <f t="shared" si="177"/>
        <v>0</v>
      </c>
      <c r="J476" s="506"/>
      <c r="K476" s="511"/>
      <c r="L476" s="491">
        <v>0</v>
      </c>
      <c r="M476" s="196">
        <f t="shared" si="178"/>
        <v>0</v>
      </c>
      <c r="N476" s="198">
        <f t="shared" si="157"/>
        <v>0</v>
      </c>
      <c r="O476" s="506"/>
      <c r="P476" s="41"/>
      <c r="Q476" s="41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</row>
    <row r="477" spans="1:32" ht="15.75" customHeight="1" outlineLevel="1">
      <c r="A477" s="17"/>
      <c r="B477" s="369" t="s">
        <v>733</v>
      </c>
      <c r="C477" s="170" t="s">
        <v>94</v>
      </c>
      <c r="D477" s="485" t="s">
        <v>40</v>
      </c>
      <c r="E477" s="482"/>
      <c r="F477" s="483"/>
      <c r="G477" s="483"/>
      <c r="H477" s="180">
        <f t="shared" si="176"/>
        <v>0</v>
      </c>
      <c r="I477" s="180">
        <f t="shared" si="177"/>
        <v>0</v>
      </c>
      <c r="J477" s="506"/>
      <c r="K477" s="511"/>
      <c r="L477" s="491">
        <v>0</v>
      </c>
      <c r="M477" s="196">
        <f t="shared" si="178"/>
        <v>0</v>
      </c>
      <c r="N477" s="198">
        <f t="shared" si="157"/>
        <v>0</v>
      </c>
      <c r="O477" s="506"/>
      <c r="P477" s="41"/>
      <c r="Q477" s="41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</row>
    <row r="478" spans="1:32" ht="15.75" customHeight="1" outlineLevel="1">
      <c r="A478" s="17"/>
      <c r="B478" s="369" t="s">
        <v>734</v>
      </c>
      <c r="C478" s="170" t="s">
        <v>168</v>
      </c>
      <c r="D478" s="485" t="s">
        <v>40</v>
      </c>
      <c r="E478" s="482"/>
      <c r="F478" s="483" t="s">
        <v>326</v>
      </c>
      <c r="G478" s="483"/>
      <c r="H478" s="180">
        <f t="shared" si="176"/>
        <v>0</v>
      </c>
      <c r="I478" s="180">
        <f t="shared" si="177"/>
        <v>0</v>
      </c>
      <c r="J478" s="506"/>
      <c r="K478" s="511"/>
      <c r="L478" s="491">
        <v>0</v>
      </c>
      <c r="M478" s="196">
        <f t="shared" si="178"/>
        <v>0</v>
      </c>
      <c r="N478" s="198">
        <f t="shared" si="157"/>
        <v>0</v>
      </c>
      <c r="O478" s="506"/>
      <c r="P478" s="41"/>
      <c r="Q478" s="41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</row>
    <row r="479" spans="1:32" ht="15.75" customHeight="1" outlineLevel="1">
      <c r="A479" s="17"/>
      <c r="B479" s="369" t="s">
        <v>735</v>
      </c>
      <c r="C479" s="170" t="s">
        <v>170</v>
      </c>
      <c r="D479" s="485" t="s">
        <v>40</v>
      </c>
      <c r="E479" s="482"/>
      <c r="F479" s="483"/>
      <c r="G479" s="483"/>
      <c r="H479" s="180">
        <f t="shared" si="176"/>
        <v>0</v>
      </c>
      <c r="I479" s="180">
        <f t="shared" si="177"/>
        <v>0</v>
      </c>
      <c r="J479" s="506"/>
      <c r="K479" s="511"/>
      <c r="L479" s="491">
        <v>0</v>
      </c>
      <c r="M479" s="196">
        <f t="shared" si="178"/>
        <v>0</v>
      </c>
      <c r="N479" s="198">
        <f t="shared" si="157"/>
        <v>0</v>
      </c>
      <c r="O479" s="506"/>
      <c r="P479" s="41"/>
      <c r="Q479" s="41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</row>
    <row r="480" spans="1:32" ht="15.75" customHeight="1" outlineLevel="1">
      <c r="A480" s="17"/>
      <c r="B480" s="369" t="s">
        <v>736</v>
      </c>
      <c r="C480" s="193" t="s">
        <v>329</v>
      </c>
      <c r="D480" s="485" t="s">
        <v>40</v>
      </c>
      <c r="E480" s="482"/>
      <c r="F480" s="483"/>
      <c r="G480" s="483"/>
      <c r="H480" s="180">
        <f t="shared" si="176"/>
        <v>0</v>
      </c>
      <c r="I480" s="180">
        <f t="shared" si="177"/>
        <v>0</v>
      </c>
      <c r="J480" s="506"/>
      <c r="K480" s="507"/>
      <c r="L480" s="491">
        <v>0</v>
      </c>
      <c r="M480" s="196">
        <f t="shared" si="178"/>
        <v>0</v>
      </c>
      <c r="N480" s="368">
        <f t="shared" si="157"/>
        <v>0</v>
      </c>
      <c r="O480" s="506"/>
      <c r="P480" s="41"/>
      <c r="Q480" s="41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</row>
    <row r="481" spans="1:32" ht="15.75" customHeight="1" outlineLevel="1">
      <c r="A481" s="17"/>
      <c r="B481" s="226" t="s">
        <v>737</v>
      </c>
      <c r="C481" s="227" t="s">
        <v>738</v>
      </c>
      <c r="D481" s="486"/>
      <c r="E481" s="487"/>
      <c r="F481" s="488"/>
      <c r="G481" s="488"/>
      <c r="H481" s="232">
        <f>SUM(H482:H487)</f>
        <v>0</v>
      </c>
      <c r="I481" s="232">
        <f>SUM(I482:I487)</f>
        <v>0</v>
      </c>
      <c r="J481" s="512"/>
      <c r="K481" s="515"/>
      <c r="L481" s="514">
        <f>SUM(L482:L487)</f>
        <v>0</v>
      </c>
      <c r="M481" s="330">
        <f>SUM(M482:M487)</f>
        <v>0</v>
      </c>
      <c r="N481" s="332">
        <f t="shared" si="157"/>
        <v>0</v>
      </c>
      <c r="O481" s="512"/>
      <c r="P481" s="41"/>
      <c r="Q481" s="41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</row>
    <row r="482" spans="1:32" ht="15.75" customHeight="1" outlineLevel="1">
      <c r="A482" s="17"/>
      <c r="B482" s="369" t="s">
        <v>739</v>
      </c>
      <c r="C482" s="170" t="s">
        <v>87</v>
      </c>
      <c r="D482" s="485" t="s">
        <v>40</v>
      </c>
      <c r="E482" s="482"/>
      <c r="F482" s="483"/>
      <c r="G482" s="483"/>
      <c r="H482" s="180">
        <f t="shared" ref="H482:H487" si="179">G482*E482</f>
        <v>0</v>
      </c>
      <c r="I482" s="180">
        <f t="shared" ref="I482:I487" si="180">IF(D482="SI",H482,0)</f>
        <v>0</v>
      </c>
      <c r="J482" s="506"/>
      <c r="K482" s="511"/>
      <c r="L482" s="491">
        <v>0</v>
      </c>
      <c r="M482" s="196">
        <f t="shared" ref="M482:M487" si="181">+L482-I482</f>
        <v>0</v>
      </c>
      <c r="N482" s="371">
        <f t="shared" si="157"/>
        <v>0</v>
      </c>
      <c r="O482" s="506"/>
      <c r="P482" s="41"/>
      <c r="Q482" s="41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</row>
    <row r="483" spans="1:32" ht="15.75" customHeight="1" outlineLevel="1">
      <c r="A483" s="17"/>
      <c r="B483" s="369" t="s">
        <v>740</v>
      </c>
      <c r="C483" s="170" t="s">
        <v>91</v>
      </c>
      <c r="D483" s="485" t="s">
        <v>40</v>
      </c>
      <c r="E483" s="482"/>
      <c r="F483" s="483" t="s">
        <v>321</v>
      </c>
      <c r="G483" s="483"/>
      <c r="H483" s="180">
        <f t="shared" si="179"/>
        <v>0</v>
      </c>
      <c r="I483" s="180">
        <f t="shared" si="180"/>
        <v>0</v>
      </c>
      <c r="J483" s="506"/>
      <c r="K483" s="511"/>
      <c r="L483" s="491">
        <v>0</v>
      </c>
      <c r="M483" s="196">
        <f t="shared" si="181"/>
        <v>0</v>
      </c>
      <c r="N483" s="198">
        <f t="shared" si="157"/>
        <v>0</v>
      </c>
      <c r="O483" s="506"/>
      <c r="P483" s="41"/>
      <c r="Q483" s="41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</row>
    <row r="484" spans="1:32" ht="15.75" customHeight="1" outlineLevel="1">
      <c r="A484" s="17"/>
      <c r="B484" s="369" t="s">
        <v>741</v>
      </c>
      <c r="C484" s="170" t="s">
        <v>94</v>
      </c>
      <c r="D484" s="485" t="s">
        <v>40</v>
      </c>
      <c r="E484" s="482"/>
      <c r="F484" s="483"/>
      <c r="G484" s="483"/>
      <c r="H484" s="180">
        <f t="shared" si="179"/>
        <v>0</v>
      </c>
      <c r="I484" s="180">
        <f t="shared" si="180"/>
        <v>0</v>
      </c>
      <c r="J484" s="506"/>
      <c r="K484" s="511"/>
      <c r="L484" s="491">
        <v>0</v>
      </c>
      <c r="M484" s="196">
        <f t="shared" si="181"/>
        <v>0</v>
      </c>
      <c r="N484" s="198">
        <f t="shared" si="157"/>
        <v>0</v>
      </c>
      <c r="O484" s="506"/>
      <c r="P484" s="41"/>
      <c r="Q484" s="41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</row>
    <row r="485" spans="1:32" ht="15.75" customHeight="1" outlineLevel="1">
      <c r="A485" s="17"/>
      <c r="B485" s="369" t="s">
        <v>742</v>
      </c>
      <c r="C485" s="170" t="s">
        <v>168</v>
      </c>
      <c r="D485" s="485" t="s">
        <v>40</v>
      </c>
      <c r="E485" s="482"/>
      <c r="F485" s="483" t="s">
        <v>326</v>
      </c>
      <c r="G485" s="483"/>
      <c r="H485" s="180">
        <f t="shared" si="179"/>
        <v>0</v>
      </c>
      <c r="I485" s="180">
        <f t="shared" si="180"/>
        <v>0</v>
      </c>
      <c r="J485" s="506"/>
      <c r="K485" s="511"/>
      <c r="L485" s="491">
        <v>0</v>
      </c>
      <c r="M485" s="196">
        <f t="shared" si="181"/>
        <v>0</v>
      </c>
      <c r="N485" s="198">
        <f t="shared" si="157"/>
        <v>0</v>
      </c>
      <c r="O485" s="506"/>
      <c r="P485" s="41"/>
      <c r="Q485" s="41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</row>
    <row r="486" spans="1:32" ht="15.75" customHeight="1" outlineLevel="1">
      <c r="A486" s="17"/>
      <c r="B486" s="369" t="s">
        <v>743</v>
      </c>
      <c r="C486" s="170" t="s">
        <v>170</v>
      </c>
      <c r="D486" s="485" t="s">
        <v>40</v>
      </c>
      <c r="E486" s="482"/>
      <c r="F486" s="483"/>
      <c r="G486" s="483"/>
      <c r="H486" s="180">
        <f t="shared" si="179"/>
        <v>0</v>
      </c>
      <c r="I486" s="180">
        <f t="shared" si="180"/>
        <v>0</v>
      </c>
      <c r="J486" s="506"/>
      <c r="K486" s="511"/>
      <c r="L486" s="491">
        <v>0</v>
      </c>
      <c r="M486" s="196">
        <f t="shared" si="181"/>
        <v>0</v>
      </c>
      <c r="N486" s="198">
        <f t="shared" si="157"/>
        <v>0</v>
      </c>
      <c r="O486" s="506"/>
      <c r="P486" s="41"/>
      <c r="Q486" s="41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</row>
    <row r="487" spans="1:32" ht="15.75" customHeight="1" outlineLevel="1">
      <c r="A487" s="17"/>
      <c r="B487" s="369" t="s">
        <v>744</v>
      </c>
      <c r="C487" s="193" t="s">
        <v>329</v>
      </c>
      <c r="D487" s="485" t="s">
        <v>40</v>
      </c>
      <c r="E487" s="482"/>
      <c r="F487" s="483"/>
      <c r="G487" s="483"/>
      <c r="H487" s="180">
        <f t="shared" si="179"/>
        <v>0</v>
      </c>
      <c r="I487" s="180">
        <f t="shared" si="180"/>
        <v>0</v>
      </c>
      <c r="J487" s="506"/>
      <c r="K487" s="507"/>
      <c r="L487" s="491">
        <v>0</v>
      </c>
      <c r="M487" s="196">
        <f t="shared" si="181"/>
        <v>0</v>
      </c>
      <c r="N487" s="368">
        <f t="shared" si="157"/>
        <v>0</v>
      </c>
      <c r="O487" s="506"/>
      <c r="P487" s="41"/>
      <c r="Q487" s="41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</row>
    <row r="488" spans="1:32" ht="15.75" customHeight="1" outlineLevel="1">
      <c r="A488" s="17"/>
      <c r="B488" s="226" t="s">
        <v>745</v>
      </c>
      <c r="C488" s="227" t="s">
        <v>746</v>
      </c>
      <c r="D488" s="486"/>
      <c r="E488" s="487"/>
      <c r="F488" s="488"/>
      <c r="G488" s="488"/>
      <c r="H488" s="232">
        <f>SUM(H489:H494)</f>
        <v>0</v>
      </c>
      <c r="I488" s="232">
        <f>SUM(I489:I494)</f>
        <v>0</v>
      </c>
      <c r="J488" s="512"/>
      <c r="K488" s="515"/>
      <c r="L488" s="514">
        <f>SUM(L489:L494)</f>
        <v>0</v>
      </c>
      <c r="M488" s="330">
        <f>SUM(M489:M494)</f>
        <v>0</v>
      </c>
      <c r="N488" s="332">
        <f t="shared" si="157"/>
        <v>0</v>
      </c>
      <c r="O488" s="512"/>
      <c r="P488" s="41"/>
      <c r="Q488" s="41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</row>
    <row r="489" spans="1:32" ht="15.75" customHeight="1" outlineLevel="1">
      <c r="A489" s="17"/>
      <c r="B489" s="369" t="s">
        <v>747</v>
      </c>
      <c r="C489" s="170" t="s">
        <v>87</v>
      </c>
      <c r="D489" s="485" t="s">
        <v>40</v>
      </c>
      <c r="E489" s="482"/>
      <c r="F489" s="483"/>
      <c r="G489" s="483"/>
      <c r="H489" s="180">
        <f t="shared" ref="H489:H494" si="182">G489*E489</f>
        <v>0</v>
      </c>
      <c r="I489" s="180">
        <f t="shared" ref="I489:I494" si="183">IF(D489="SI",H489,0)</f>
        <v>0</v>
      </c>
      <c r="J489" s="506"/>
      <c r="K489" s="511"/>
      <c r="L489" s="491">
        <v>0</v>
      </c>
      <c r="M489" s="196">
        <f t="shared" ref="M489:M494" si="184">+L489-I489</f>
        <v>0</v>
      </c>
      <c r="N489" s="371">
        <f t="shared" si="157"/>
        <v>0</v>
      </c>
      <c r="O489" s="506"/>
      <c r="P489" s="41"/>
      <c r="Q489" s="41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</row>
    <row r="490" spans="1:32" ht="15.75" customHeight="1" outlineLevel="1">
      <c r="A490" s="17"/>
      <c r="B490" s="369" t="s">
        <v>748</v>
      </c>
      <c r="C490" s="170" t="s">
        <v>91</v>
      </c>
      <c r="D490" s="485" t="s">
        <v>40</v>
      </c>
      <c r="E490" s="482"/>
      <c r="F490" s="483" t="s">
        <v>321</v>
      </c>
      <c r="G490" s="483"/>
      <c r="H490" s="180">
        <f t="shared" si="182"/>
        <v>0</v>
      </c>
      <c r="I490" s="180">
        <f t="shared" si="183"/>
        <v>0</v>
      </c>
      <c r="J490" s="506"/>
      <c r="K490" s="511"/>
      <c r="L490" s="491">
        <v>0</v>
      </c>
      <c r="M490" s="196">
        <f t="shared" si="184"/>
        <v>0</v>
      </c>
      <c r="N490" s="198">
        <f t="shared" si="157"/>
        <v>0</v>
      </c>
      <c r="O490" s="506"/>
      <c r="P490" s="41"/>
      <c r="Q490" s="41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</row>
    <row r="491" spans="1:32" ht="15.75" customHeight="1" outlineLevel="1">
      <c r="A491" s="17"/>
      <c r="B491" s="369" t="s">
        <v>749</v>
      </c>
      <c r="C491" s="170" t="s">
        <v>94</v>
      </c>
      <c r="D491" s="485" t="s">
        <v>40</v>
      </c>
      <c r="E491" s="482"/>
      <c r="F491" s="483"/>
      <c r="G491" s="483"/>
      <c r="H491" s="180">
        <f t="shared" si="182"/>
        <v>0</v>
      </c>
      <c r="I491" s="180">
        <f t="shared" si="183"/>
        <v>0</v>
      </c>
      <c r="J491" s="506"/>
      <c r="K491" s="511"/>
      <c r="L491" s="491">
        <v>0</v>
      </c>
      <c r="M491" s="196">
        <f t="shared" si="184"/>
        <v>0</v>
      </c>
      <c r="N491" s="198">
        <f t="shared" si="157"/>
        <v>0</v>
      </c>
      <c r="O491" s="506"/>
      <c r="P491" s="41"/>
      <c r="Q491" s="41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</row>
    <row r="492" spans="1:32" ht="15.75" customHeight="1" outlineLevel="1">
      <c r="A492" s="17"/>
      <c r="B492" s="369" t="s">
        <v>750</v>
      </c>
      <c r="C492" s="170" t="s">
        <v>168</v>
      </c>
      <c r="D492" s="485" t="s">
        <v>40</v>
      </c>
      <c r="E492" s="482"/>
      <c r="F492" s="483" t="s">
        <v>326</v>
      </c>
      <c r="G492" s="483"/>
      <c r="H492" s="180">
        <f t="shared" si="182"/>
        <v>0</v>
      </c>
      <c r="I492" s="180">
        <f t="shared" si="183"/>
        <v>0</v>
      </c>
      <c r="J492" s="506"/>
      <c r="K492" s="511"/>
      <c r="L492" s="491">
        <v>0</v>
      </c>
      <c r="M492" s="196">
        <f t="shared" si="184"/>
        <v>0</v>
      </c>
      <c r="N492" s="198">
        <f t="shared" si="157"/>
        <v>0</v>
      </c>
      <c r="O492" s="506"/>
      <c r="P492" s="41"/>
      <c r="Q492" s="41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</row>
    <row r="493" spans="1:32" ht="15.75" customHeight="1" outlineLevel="1">
      <c r="A493" s="17"/>
      <c r="B493" s="369" t="s">
        <v>751</v>
      </c>
      <c r="C493" s="170" t="s">
        <v>170</v>
      </c>
      <c r="D493" s="485" t="s">
        <v>40</v>
      </c>
      <c r="E493" s="482"/>
      <c r="F493" s="483"/>
      <c r="G493" s="483"/>
      <c r="H493" s="180">
        <f t="shared" si="182"/>
        <v>0</v>
      </c>
      <c r="I493" s="180">
        <f t="shared" si="183"/>
        <v>0</v>
      </c>
      <c r="J493" s="506"/>
      <c r="K493" s="511"/>
      <c r="L493" s="491">
        <v>0</v>
      </c>
      <c r="M493" s="196">
        <f t="shared" si="184"/>
        <v>0</v>
      </c>
      <c r="N493" s="198">
        <f t="shared" si="157"/>
        <v>0</v>
      </c>
      <c r="O493" s="506"/>
      <c r="P493" s="41"/>
      <c r="Q493" s="41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</row>
    <row r="494" spans="1:32" ht="15.75" customHeight="1" outlineLevel="1">
      <c r="A494" s="17"/>
      <c r="B494" s="369" t="s">
        <v>752</v>
      </c>
      <c r="C494" s="193" t="s">
        <v>329</v>
      </c>
      <c r="D494" s="485" t="s">
        <v>40</v>
      </c>
      <c r="E494" s="482"/>
      <c r="F494" s="483"/>
      <c r="G494" s="483"/>
      <c r="H494" s="180">
        <f t="shared" si="182"/>
        <v>0</v>
      </c>
      <c r="I494" s="180">
        <f t="shared" si="183"/>
        <v>0</v>
      </c>
      <c r="J494" s="506"/>
      <c r="K494" s="507"/>
      <c r="L494" s="491">
        <v>0</v>
      </c>
      <c r="M494" s="196">
        <f t="shared" si="184"/>
        <v>0</v>
      </c>
      <c r="N494" s="368">
        <f t="shared" ref="N494:N557" si="185">IF(M494=0,0,(IF(I494=M494=0,1,(IF(I494=0,1,M494/I494)))))</f>
        <v>0</v>
      </c>
      <c r="O494" s="506"/>
      <c r="P494" s="41"/>
      <c r="Q494" s="41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</row>
    <row r="495" spans="1:32" ht="15.75" customHeight="1" outlineLevel="1">
      <c r="A495" s="17"/>
      <c r="B495" s="226" t="s">
        <v>753</v>
      </c>
      <c r="C495" s="227" t="s">
        <v>754</v>
      </c>
      <c r="D495" s="486"/>
      <c r="E495" s="487"/>
      <c r="F495" s="488"/>
      <c r="G495" s="488"/>
      <c r="H495" s="232">
        <f>SUM(H496:H501)</f>
        <v>0</v>
      </c>
      <c r="I495" s="232">
        <f>SUM(I496:I501)</f>
        <v>0</v>
      </c>
      <c r="J495" s="512"/>
      <c r="K495" s="515"/>
      <c r="L495" s="514">
        <f>SUM(L496:L501)</f>
        <v>0</v>
      </c>
      <c r="M495" s="330">
        <f>SUM(M496:M501)</f>
        <v>0</v>
      </c>
      <c r="N495" s="332">
        <f t="shared" si="185"/>
        <v>0</v>
      </c>
      <c r="O495" s="512"/>
      <c r="P495" s="41"/>
      <c r="Q495" s="41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</row>
    <row r="496" spans="1:32" ht="15.75" customHeight="1" outlineLevel="1">
      <c r="A496" s="17"/>
      <c r="B496" s="369" t="s">
        <v>755</v>
      </c>
      <c r="C496" s="170" t="s">
        <v>87</v>
      </c>
      <c r="D496" s="485" t="s">
        <v>40</v>
      </c>
      <c r="E496" s="482"/>
      <c r="F496" s="483"/>
      <c r="G496" s="483"/>
      <c r="H496" s="180">
        <f t="shared" ref="H496:H501" si="186">G496*E496</f>
        <v>0</v>
      </c>
      <c r="I496" s="180">
        <f t="shared" ref="I496:I501" si="187">IF(D496="SI",H496,0)</f>
        <v>0</v>
      </c>
      <c r="J496" s="506"/>
      <c r="K496" s="511"/>
      <c r="L496" s="491">
        <v>0</v>
      </c>
      <c r="M496" s="196">
        <f t="shared" ref="M496:M501" si="188">+L496-I496</f>
        <v>0</v>
      </c>
      <c r="N496" s="371">
        <f t="shared" si="185"/>
        <v>0</v>
      </c>
      <c r="O496" s="506"/>
      <c r="P496" s="41"/>
      <c r="Q496" s="41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</row>
    <row r="497" spans="1:32" ht="15.75" customHeight="1" outlineLevel="1">
      <c r="A497" s="17"/>
      <c r="B497" s="369" t="s">
        <v>756</v>
      </c>
      <c r="C497" s="170" t="s">
        <v>91</v>
      </c>
      <c r="D497" s="485" t="s">
        <v>40</v>
      </c>
      <c r="E497" s="482"/>
      <c r="F497" s="483" t="s">
        <v>321</v>
      </c>
      <c r="G497" s="483"/>
      <c r="H497" s="180">
        <f t="shared" si="186"/>
        <v>0</v>
      </c>
      <c r="I497" s="180">
        <f t="shared" si="187"/>
        <v>0</v>
      </c>
      <c r="J497" s="506"/>
      <c r="K497" s="511"/>
      <c r="L497" s="491">
        <v>0</v>
      </c>
      <c r="M497" s="196">
        <f t="shared" si="188"/>
        <v>0</v>
      </c>
      <c r="N497" s="198">
        <f t="shared" si="185"/>
        <v>0</v>
      </c>
      <c r="O497" s="506"/>
      <c r="P497" s="41"/>
      <c r="Q497" s="41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</row>
    <row r="498" spans="1:32" ht="15.75" customHeight="1" outlineLevel="1">
      <c r="A498" s="17"/>
      <c r="B498" s="369" t="s">
        <v>757</v>
      </c>
      <c r="C498" s="170" t="s">
        <v>94</v>
      </c>
      <c r="D498" s="485" t="s">
        <v>40</v>
      </c>
      <c r="E498" s="482"/>
      <c r="F498" s="483"/>
      <c r="G498" s="483"/>
      <c r="H498" s="180">
        <f t="shared" si="186"/>
        <v>0</v>
      </c>
      <c r="I498" s="180">
        <f t="shared" si="187"/>
        <v>0</v>
      </c>
      <c r="J498" s="506"/>
      <c r="K498" s="511"/>
      <c r="L498" s="491">
        <v>0</v>
      </c>
      <c r="M498" s="196">
        <f t="shared" si="188"/>
        <v>0</v>
      </c>
      <c r="N498" s="198">
        <f t="shared" si="185"/>
        <v>0</v>
      </c>
      <c r="O498" s="506"/>
      <c r="P498" s="41"/>
      <c r="Q498" s="41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</row>
    <row r="499" spans="1:32" ht="15.75" customHeight="1" outlineLevel="1">
      <c r="A499" s="17"/>
      <c r="B499" s="369" t="s">
        <v>758</v>
      </c>
      <c r="C499" s="170" t="s">
        <v>168</v>
      </c>
      <c r="D499" s="485" t="s">
        <v>40</v>
      </c>
      <c r="E499" s="482"/>
      <c r="F499" s="483" t="s">
        <v>326</v>
      </c>
      <c r="G499" s="483"/>
      <c r="H499" s="180">
        <f t="shared" si="186"/>
        <v>0</v>
      </c>
      <c r="I499" s="180">
        <f t="shared" si="187"/>
        <v>0</v>
      </c>
      <c r="J499" s="506"/>
      <c r="K499" s="511"/>
      <c r="L499" s="491">
        <v>0</v>
      </c>
      <c r="M499" s="196">
        <f t="shared" si="188"/>
        <v>0</v>
      </c>
      <c r="N499" s="198">
        <f t="shared" si="185"/>
        <v>0</v>
      </c>
      <c r="O499" s="506"/>
      <c r="P499" s="41"/>
      <c r="Q499" s="41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</row>
    <row r="500" spans="1:32" ht="15.75" customHeight="1" outlineLevel="1">
      <c r="A500" s="17"/>
      <c r="B500" s="369" t="s">
        <v>759</v>
      </c>
      <c r="C500" s="170" t="s">
        <v>170</v>
      </c>
      <c r="D500" s="485" t="s">
        <v>40</v>
      </c>
      <c r="E500" s="482"/>
      <c r="F500" s="483"/>
      <c r="G500" s="483"/>
      <c r="H500" s="180">
        <f t="shared" si="186"/>
        <v>0</v>
      </c>
      <c r="I500" s="180">
        <f t="shared" si="187"/>
        <v>0</v>
      </c>
      <c r="J500" s="506"/>
      <c r="K500" s="511"/>
      <c r="L500" s="491">
        <v>0</v>
      </c>
      <c r="M500" s="196">
        <f t="shared" si="188"/>
        <v>0</v>
      </c>
      <c r="N500" s="198">
        <f t="shared" si="185"/>
        <v>0</v>
      </c>
      <c r="O500" s="506"/>
      <c r="P500" s="41"/>
      <c r="Q500" s="41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</row>
    <row r="501" spans="1:32" ht="15.75" customHeight="1" outlineLevel="1">
      <c r="A501" s="17"/>
      <c r="B501" s="369" t="s">
        <v>760</v>
      </c>
      <c r="C501" s="193" t="s">
        <v>329</v>
      </c>
      <c r="D501" s="485" t="s">
        <v>40</v>
      </c>
      <c r="E501" s="482"/>
      <c r="F501" s="483"/>
      <c r="G501" s="483"/>
      <c r="H501" s="180">
        <f t="shared" si="186"/>
        <v>0</v>
      </c>
      <c r="I501" s="180">
        <f t="shared" si="187"/>
        <v>0</v>
      </c>
      <c r="J501" s="506"/>
      <c r="K501" s="507"/>
      <c r="L501" s="491">
        <v>0</v>
      </c>
      <c r="M501" s="196">
        <f t="shared" si="188"/>
        <v>0</v>
      </c>
      <c r="N501" s="368">
        <f t="shared" si="185"/>
        <v>0</v>
      </c>
      <c r="O501" s="506"/>
      <c r="P501" s="41"/>
      <c r="Q501" s="41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</row>
    <row r="502" spans="1:32" ht="15.75" customHeight="1" outlineLevel="1">
      <c r="A502" s="17"/>
      <c r="B502" s="226" t="s">
        <v>761</v>
      </c>
      <c r="C502" s="227" t="s">
        <v>762</v>
      </c>
      <c r="D502" s="486"/>
      <c r="E502" s="487"/>
      <c r="F502" s="488"/>
      <c r="G502" s="488"/>
      <c r="H502" s="232">
        <f>SUM(H503:H508)</f>
        <v>0</v>
      </c>
      <c r="I502" s="232">
        <f>SUM(I503:I508)</f>
        <v>0</v>
      </c>
      <c r="J502" s="512"/>
      <c r="K502" s="515"/>
      <c r="L502" s="514">
        <f>SUM(L503:L508)</f>
        <v>0</v>
      </c>
      <c r="M502" s="330">
        <f>SUM(M503:M508)</f>
        <v>0</v>
      </c>
      <c r="N502" s="332">
        <f t="shared" si="185"/>
        <v>0</v>
      </c>
      <c r="O502" s="512"/>
      <c r="P502" s="41"/>
      <c r="Q502" s="41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</row>
    <row r="503" spans="1:32" ht="15.75" customHeight="1" outlineLevel="1">
      <c r="A503" s="17"/>
      <c r="B503" s="369" t="s">
        <v>763</v>
      </c>
      <c r="C503" s="170" t="s">
        <v>87</v>
      </c>
      <c r="D503" s="485" t="s">
        <v>40</v>
      </c>
      <c r="E503" s="482"/>
      <c r="F503" s="483"/>
      <c r="G503" s="483"/>
      <c r="H503" s="180">
        <f t="shared" ref="H503:H508" si="189">G503*E503</f>
        <v>0</v>
      </c>
      <c r="I503" s="180">
        <f t="shared" ref="I503:I508" si="190">IF(D503="SI",H503,0)</f>
        <v>0</v>
      </c>
      <c r="J503" s="506"/>
      <c r="K503" s="511"/>
      <c r="L503" s="491">
        <v>0</v>
      </c>
      <c r="M503" s="196">
        <f t="shared" ref="M503:M508" si="191">+L503-I503</f>
        <v>0</v>
      </c>
      <c r="N503" s="198">
        <f t="shared" si="185"/>
        <v>0</v>
      </c>
      <c r="O503" s="506"/>
      <c r="P503" s="41"/>
      <c r="Q503" s="41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</row>
    <row r="504" spans="1:32" ht="15.75" customHeight="1" outlineLevel="1">
      <c r="A504" s="17"/>
      <c r="B504" s="369" t="s">
        <v>764</v>
      </c>
      <c r="C504" s="170" t="s">
        <v>91</v>
      </c>
      <c r="D504" s="485" t="s">
        <v>40</v>
      </c>
      <c r="E504" s="482"/>
      <c r="F504" s="483" t="s">
        <v>321</v>
      </c>
      <c r="G504" s="483"/>
      <c r="H504" s="180">
        <f t="shared" si="189"/>
        <v>0</v>
      </c>
      <c r="I504" s="180">
        <f t="shared" si="190"/>
        <v>0</v>
      </c>
      <c r="J504" s="506"/>
      <c r="K504" s="511"/>
      <c r="L504" s="491">
        <v>0</v>
      </c>
      <c r="M504" s="196">
        <f t="shared" si="191"/>
        <v>0</v>
      </c>
      <c r="N504" s="198">
        <f t="shared" si="185"/>
        <v>0</v>
      </c>
      <c r="O504" s="506"/>
      <c r="P504" s="41"/>
      <c r="Q504" s="41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</row>
    <row r="505" spans="1:32" ht="15.75" customHeight="1" outlineLevel="1">
      <c r="A505" s="17"/>
      <c r="B505" s="369" t="s">
        <v>765</v>
      </c>
      <c r="C505" s="170" t="s">
        <v>94</v>
      </c>
      <c r="D505" s="485" t="s">
        <v>40</v>
      </c>
      <c r="E505" s="482"/>
      <c r="F505" s="483"/>
      <c r="G505" s="483"/>
      <c r="H505" s="180">
        <f t="shared" si="189"/>
        <v>0</v>
      </c>
      <c r="I505" s="180">
        <f t="shared" si="190"/>
        <v>0</v>
      </c>
      <c r="J505" s="506"/>
      <c r="K505" s="511"/>
      <c r="L505" s="491">
        <v>0</v>
      </c>
      <c r="M505" s="196">
        <f t="shared" si="191"/>
        <v>0</v>
      </c>
      <c r="N505" s="198">
        <f t="shared" si="185"/>
        <v>0</v>
      </c>
      <c r="O505" s="506"/>
      <c r="P505" s="41"/>
      <c r="Q505" s="41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</row>
    <row r="506" spans="1:32" ht="15.75" customHeight="1" outlineLevel="1">
      <c r="A506" s="17"/>
      <c r="B506" s="369" t="s">
        <v>766</v>
      </c>
      <c r="C506" s="170" t="s">
        <v>168</v>
      </c>
      <c r="D506" s="485" t="s">
        <v>40</v>
      </c>
      <c r="E506" s="482"/>
      <c r="F506" s="483" t="s">
        <v>326</v>
      </c>
      <c r="G506" s="483"/>
      <c r="H506" s="180">
        <f t="shared" si="189"/>
        <v>0</v>
      </c>
      <c r="I506" s="180">
        <f t="shared" si="190"/>
        <v>0</v>
      </c>
      <c r="J506" s="506"/>
      <c r="K506" s="511"/>
      <c r="L506" s="491">
        <v>0</v>
      </c>
      <c r="M506" s="196">
        <f t="shared" si="191"/>
        <v>0</v>
      </c>
      <c r="N506" s="198">
        <f t="shared" si="185"/>
        <v>0</v>
      </c>
      <c r="O506" s="506"/>
      <c r="P506" s="41"/>
      <c r="Q506" s="41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</row>
    <row r="507" spans="1:32" ht="15.75" customHeight="1" outlineLevel="1">
      <c r="A507" s="17"/>
      <c r="B507" s="369" t="s">
        <v>767</v>
      </c>
      <c r="C507" s="170" t="s">
        <v>170</v>
      </c>
      <c r="D507" s="485" t="s">
        <v>40</v>
      </c>
      <c r="E507" s="482"/>
      <c r="F507" s="483"/>
      <c r="G507" s="483"/>
      <c r="H507" s="180">
        <f t="shared" si="189"/>
        <v>0</v>
      </c>
      <c r="I507" s="180">
        <f t="shared" si="190"/>
        <v>0</v>
      </c>
      <c r="J507" s="506"/>
      <c r="K507" s="511"/>
      <c r="L507" s="491">
        <v>0</v>
      </c>
      <c r="M507" s="196">
        <f t="shared" si="191"/>
        <v>0</v>
      </c>
      <c r="N507" s="198">
        <f t="shared" si="185"/>
        <v>0</v>
      </c>
      <c r="O507" s="506"/>
      <c r="P507" s="41"/>
      <c r="Q507" s="41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</row>
    <row r="508" spans="1:32" ht="15.75" customHeight="1" outlineLevel="1">
      <c r="A508" s="17"/>
      <c r="B508" s="369" t="s">
        <v>768</v>
      </c>
      <c r="C508" s="193" t="s">
        <v>329</v>
      </c>
      <c r="D508" s="485" t="s">
        <v>40</v>
      </c>
      <c r="E508" s="482"/>
      <c r="F508" s="483"/>
      <c r="G508" s="483"/>
      <c r="H508" s="180">
        <f t="shared" si="189"/>
        <v>0</v>
      </c>
      <c r="I508" s="180">
        <f t="shared" si="190"/>
        <v>0</v>
      </c>
      <c r="J508" s="506"/>
      <c r="K508" s="507"/>
      <c r="L508" s="491">
        <v>0</v>
      </c>
      <c r="M508" s="196">
        <f t="shared" si="191"/>
        <v>0</v>
      </c>
      <c r="N508" s="368">
        <f t="shared" si="185"/>
        <v>0</v>
      </c>
      <c r="O508" s="506"/>
      <c r="P508" s="41"/>
      <c r="Q508" s="41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</row>
    <row r="509" spans="1:32" ht="15.75" customHeight="1" outlineLevel="1">
      <c r="A509" s="17"/>
      <c r="B509" s="226" t="s">
        <v>769</v>
      </c>
      <c r="C509" s="227" t="s">
        <v>770</v>
      </c>
      <c r="D509" s="486"/>
      <c r="E509" s="487"/>
      <c r="F509" s="488"/>
      <c r="G509" s="488"/>
      <c r="H509" s="232">
        <f>SUM(H510:H515)</f>
        <v>0</v>
      </c>
      <c r="I509" s="232">
        <f>SUM(I510:I515)</f>
        <v>0</v>
      </c>
      <c r="J509" s="512"/>
      <c r="K509" s="515"/>
      <c r="L509" s="514">
        <f>SUM(L510:L515)</f>
        <v>0</v>
      </c>
      <c r="M509" s="330">
        <f>SUM(M510:M515)</f>
        <v>0</v>
      </c>
      <c r="N509" s="332">
        <f t="shared" si="185"/>
        <v>0</v>
      </c>
      <c r="O509" s="512"/>
      <c r="P509" s="41"/>
      <c r="Q509" s="41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</row>
    <row r="510" spans="1:32" ht="15.75" customHeight="1" outlineLevel="1">
      <c r="A510" s="17"/>
      <c r="B510" s="369" t="s">
        <v>771</v>
      </c>
      <c r="C510" s="170" t="s">
        <v>87</v>
      </c>
      <c r="D510" s="485" t="s">
        <v>40</v>
      </c>
      <c r="E510" s="482"/>
      <c r="F510" s="483"/>
      <c r="G510" s="483"/>
      <c r="H510" s="180">
        <f t="shared" ref="H510:H515" si="192">G510*E510</f>
        <v>0</v>
      </c>
      <c r="I510" s="180">
        <f t="shared" ref="I510:I515" si="193">IF(D510="SI",H510,0)</f>
        <v>0</v>
      </c>
      <c r="J510" s="506"/>
      <c r="K510" s="511"/>
      <c r="L510" s="491">
        <v>0</v>
      </c>
      <c r="M510" s="196">
        <f t="shared" ref="M510:M515" si="194">+L510-I510</f>
        <v>0</v>
      </c>
      <c r="N510" s="371">
        <f t="shared" si="185"/>
        <v>0</v>
      </c>
      <c r="O510" s="506"/>
      <c r="P510" s="41"/>
      <c r="Q510" s="41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</row>
    <row r="511" spans="1:32" ht="15.75" customHeight="1" outlineLevel="1">
      <c r="A511" s="17"/>
      <c r="B511" s="369" t="s">
        <v>772</v>
      </c>
      <c r="C511" s="170" t="s">
        <v>91</v>
      </c>
      <c r="D511" s="485" t="s">
        <v>40</v>
      </c>
      <c r="E511" s="482"/>
      <c r="F511" s="483" t="s">
        <v>321</v>
      </c>
      <c r="G511" s="483"/>
      <c r="H511" s="180">
        <f t="shared" si="192"/>
        <v>0</v>
      </c>
      <c r="I511" s="180">
        <f t="shared" si="193"/>
        <v>0</v>
      </c>
      <c r="J511" s="506"/>
      <c r="K511" s="511"/>
      <c r="L511" s="491">
        <v>0</v>
      </c>
      <c r="M511" s="196">
        <f t="shared" si="194"/>
        <v>0</v>
      </c>
      <c r="N511" s="198">
        <f t="shared" si="185"/>
        <v>0</v>
      </c>
      <c r="O511" s="506"/>
      <c r="P511" s="41"/>
      <c r="Q511" s="41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</row>
    <row r="512" spans="1:32" ht="15.75" customHeight="1" outlineLevel="1">
      <c r="A512" s="17"/>
      <c r="B512" s="369" t="s">
        <v>773</v>
      </c>
      <c r="C512" s="170" t="s">
        <v>94</v>
      </c>
      <c r="D512" s="485" t="s">
        <v>40</v>
      </c>
      <c r="E512" s="482"/>
      <c r="F512" s="483"/>
      <c r="G512" s="483"/>
      <c r="H512" s="180">
        <f t="shared" si="192"/>
        <v>0</v>
      </c>
      <c r="I512" s="180">
        <f t="shared" si="193"/>
        <v>0</v>
      </c>
      <c r="J512" s="506"/>
      <c r="K512" s="511"/>
      <c r="L512" s="491">
        <v>0</v>
      </c>
      <c r="M512" s="196">
        <f t="shared" si="194"/>
        <v>0</v>
      </c>
      <c r="N512" s="198">
        <f t="shared" si="185"/>
        <v>0</v>
      </c>
      <c r="O512" s="506"/>
      <c r="P512" s="41"/>
      <c r="Q512" s="41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</row>
    <row r="513" spans="1:32" ht="15.75" customHeight="1" outlineLevel="1">
      <c r="A513" s="17"/>
      <c r="B513" s="369" t="s">
        <v>774</v>
      </c>
      <c r="C513" s="170" t="s">
        <v>168</v>
      </c>
      <c r="D513" s="485" t="s">
        <v>40</v>
      </c>
      <c r="E513" s="482"/>
      <c r="F513" s="483" t="s">
        <v>326</v>
      </c>
      <c r="G513" s="483"/>
      <c r="H513" s="180">
        <f t="shared" si="192"/>
        <v>0</v>
      </c>
      <c r="I513" s="180">
        <f t="shared" si="193"/>
        <v>0</v>
      </c>
      <c r="J513" s="506"/>
      <c r="K513" s="511"/>
      <c r="L513" s="491">
        <v>0</v>
      </c>
      <c r="M513" s="196">
        <f t="shared" si="194"/>
        <v>0</v>
      </c>
      <c r="N513" s="198">
        <f t="shared" si="185"/>
        <v>0</v>
      </c>
      <c r="O513" s="506"/>
      <c r="P513" s="41"/>
      <c r="Q513" s="41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</row>
    <row r="514" spans="1:32" ht="15.75" customHeight="1" outlineLevel="1">
      <c r="A514" s="17"/>
      <c r="B514" s="369" t="s">
        <v>775</v>
      </c>
      <c r="C514" s="170" t="s">
        <v>170</v>
      </c>
      <c r="D514" s="485" t="s">
        <v>40</v>
      </c>
      <c r="E514" s="482"/>
      <c r="F514" s="483"/>
      <c r="G514" s="483"/>
      <c r="H514" s="180">
        <f t="shared" si="192"/>
        <v>0</v>
      </c>
      <c r="I514" s="180">
        <f t="shared" si="193"/>
        <v>0</v>
      </c>
      <c r="J514" s="506"/>
      <c r="K514" s="511"/>
      <c r="L514" s="491">
        <v>0</v>
      </c>
      <c r="M514" s="196">
        <f t="shared" si="194"/>
        <v>0</v>
      </c>
      <c r="N514" s="198">
        <f t="shared" si="185"/>
        <v>0</v>
      </c>
      <c r="O514" s="506"/>
      <c r="P514" s="41"/>
      <c r="Q514" s="41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</row>
    <row r="515" spans="1:32" ht="15.75" customHeight="1" outlineLevel="1">
      <c r="A515" s="17"/>
      <c r="B515" s="369" t="s">
        <v>776</v>
      </c>
      <c r="C515" s="193" t="s">
        <v>329</v>
      </c>
      <c r="D515" s="485" t="s">
        <v>40</v>
      </c>
      <c r="E515" s="482"/>
      <c r="F515" s="483"/>
      <c r="G515" s="483"/>
      <c r="H515" s="180">
        <f t="shared" si="192"/>
        <v>0</v>
      </c>
      <c r="I515" s="180">
        <f t="shared" si="193"/>
        <v>0</v>
      </c>
      <c r="J515" s="506"/>
      <c r="K515" s="507"/>
      <c r="L515" s="491">
        <v>0</v>
      </c>
      <c r="M515" s="196">
        <f t="shared" si="194"/>
        <v>0</v>
      </c>
      <c r="N515" s="368">
        <f t="shared" si="185"/>
        <v>0</v>
      </c>
      <c r="O515" s="506"/>
      <c r="P515" s="41"/>
      <c r="Q515" s="41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</row>
    <row r="516" spans="1:32" ht="15.75" customHeight="1" outlineLevel="1">
      <c r="A516" s="17"/>
      <c r="B516" s="226" t="s">
        <v>777</v>
      </c>
      <c r="C516" s="227" t="s">
        <v>778</v>
      </c>
      <c r="D516" s="486"/>
      <c r="E516" s="487"/>
      <c r="F516" s="488"/>
      <c r="G516" s="488"/>
      <c r="H516" s="232">
        <f>SUM(H517:H522)</f>
        <v>0</v>
      </c>
      <c r="I516" s="232">
        <f>SUM(I517:I522)</f>
        <v>0</v>
      </c>
      <c r="J516" s="512"/>
      <c r="K516" s="515"/>
      <c r="L516" s="514">
        <f>SUM(L517:L522)</f>
        <v>0</v>
      </c>
      <c r="M516" s="330">
        <f>SUM(M517:M522)</f>
        <v>0</v>
      </c>
      <c r="N516" s="332">
        <f t="shared" si="185"/>
        <v>0</v>
      </c>
      <c r="O516" s="512"/>
      <c r="P516" s="41"/>
      <c r="Q516" s="41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</row>
    <row r="517" spans="1:32" ht="15.75" customHeight="1" outlineLevel="1">
      <c r="A517" s="17"/>
      <c r="B517" s="369" t="s">
        <v>779</v>
      </c>
      <c r="C517" s="170" t="s">
        <v>87</v>
      </c>
      <c r="D517" s="485" t="s">
        <v>40</v>
      </c>
      <c r="E517" s="482"/>
      <c r="F517" s="483"/>
      <c r="G517" s="483"/>
      <c r="H517" s="180">
        <f t="shared" ref="H517:H522" si="195">G517*E517</f>
        <v>0</v>
      </c>
      <c r="I517" s="180">
        <f t="shared" ref="I517:I522" si="196">IF(D517="SI",H517,0)</f>
        <v>0</v>
      </c>
      <c r="J517" s="506"/>
      <c r="K517" s="511"/>
      <c r="L517" s="491">
        <v>0</v>
      </c>
      <c r="M517" s="196">
        <f t="shared" ref="M517:M522" si="197">+L517-I517</f>
        <v>0</v>
      </c>
      <c r="N517" s="371">
        <f t="shared" si="185"/>
        <v>0</v>
      </c>
      <c r="O517" s="506"/>
      <c r="P517" s="41"/>
      <c r="Q517" s="41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</row>
    <row r="518" spans="1:32" ht="15.75" customHeight="1" outlineLevel="1">
      <c r="A518" s="17"/>
      <c r="B518" s="369" t="s">
        <v>780</v>
      </c>
      <c r="C518" s="170" t="s">
        <v>91</v>
      </c>
      <c r="D518" s="485" t="s">
        <v>40</v>
      </c>
      <c r="E518" s="482"/>
      <c r="F518" s="483" t="s">
        <v>321</v>
      </c>
      <c r="G518" s="483"/>
      <c r="H518" s="180">
        <f t="shared" si="195"/>
        <v>0</v>
      </c>
      <c r="I518" s="180">
        <f t="shared" si="196"/>
        <v>0</v>
      </c>
      <c r="J518" s="506"/>
      <c r="K518" s="511"/>
      <c r="L518" s="491">
        <v>0</v>
      </c>
      <c r="M518" s="196">
        <f t="shared" si="197"/>
        <v>0</v>
      </c>
      <c r="N518" s="198">
        <f t="shared" si="185"/>
        <v>0</v>
      </c>
      <c r="O518" s="506"/>
      <c r="P518" s="41"/>
      <c r="Q518" s="41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</row>
    <row r="519" spans="1:32" ht="15.75" customHeight="1" outlineLevel="1">
      <c r="A519" s="17"/>
      <c r="B519" s="369" t="s">
        <v>781</v>
      </c>
      <c r="C519" s="170" t="s">
        <v>94</v>
      </c>
      <c r="D519" s="485" t="s">
        <v>40</v>
      </c>
      <c r="E519" s="482"/>
      <c r="F519" s="483"/>
      <c r="G519" s="483"/>
      <c r="H519" s="180">
        <f t="shared" si="195"/>
        <v>0</v>
      </c>
      <c r="I519" s="180">
        <f t="shared" si="196"/>
        <v>0</v>
      </c>
      <c r="J519" s="506"/>
      <c r="K519" s="511"/>
      <c r="L519" s="491">
        <v>0</v>
      </c>
      <c r="M519" s="196">
        <f t="shared" si="197"/>
        <v>0</v>
      </c>
      <c r="N519" s="198">
        <f t="shared" si="185"/>
        <v>0</v>
      </c>
      <c r="O519" s="506"/>
      <c r="P519" s="41"/>
      <c r="Q519" s="41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</row>
    <row r="520" spans="1:32" ht="15.75" customHeight="1" outlineLevel="1">
      <c r="A520" s="17"/>
      <c r="B520" s="369" t="s">
        <v>782</v>
      </c>
      <c r="C520" s="170" t="s">
        <v>168</v>
      </c>
      <c r="D520" s="485" t="s">
        <v>40</v>
      </c>
      <c r="E520" s="482"/>
      <c r="F520" s="483" t="s">
        <v>326</v>
      </c>
      <c r="G520" s="483"/>
      <c r="H520" s="180">
        <f t="shared" si="195"/>
        <v>0</v>
      </c>
      <c r="I520" s="180">
        <f t="shared" si="196"/>
        <v>0</v>
      </c>
      <c r="J520" s="506"/>
      <c r="K520" s="511"/>
      <c r="L520" s="491">
        <v>0</v>
      </c>
      <c r="M520" s="196">
        <f t="shared" si="197"/>
        <v>0</v>
      </c>
      <c r="N520" s="198">
        <f t="shared" si="185"/>
        <v>0</v>
      </c>
      <c r="O520" s="506"/>
      <c r="P520" s="41"/>
      <c r="Q520" s="41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</row>
    <row r="521" spans="1:32" ht="15.75" customHeight="1" outlineLevel="1">
      <c r="A521" s="17"/>
      <c r="B521" s="369" t="s">
        <v>783</v>
      </c>
      <c r="C521" s="170" t="s">
        <v>170</v>
      </c>
      <c r="D521" s="485" t="s">
        <v>40</v>
      </c>
      <c r="E521" s="482"/>
      <c r="F521" s="483"/>
      <c r="G521" s="483"/>
      <c r="H521" s="180">
        <f t="shared" si="195"/>
        <v>0</v>
      </c>
      <c r="I521" s="180">
        <f t="shared" si="196"/>
        <v>0</v>
      </c>
      <c r="J521" s="506"/>
      <c r="K521" s="511"/>
      <c r="L521" s="491">
        <v>0</v>
      </c>
      <c r="M521" s="196">
        <f t="shared" si="197"/>
        <v>0</v>
      </c>
      <c r="N521" s="198">
        <f t="shared" si="185"/>
        <v>0</v>
      </c>
      <c r="O521" s="506"/>
      <c r="P521" s="41"/>
      <c r="Q521" s="41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</row>
    <row r="522" spans="1:32" ht="15.75" customHeight="1" outlineLevel="1">
      <c r="A522" s="17"/>
      <c r="B522" s="369" t="s">
        <v>784</v>
      </c>
      <c r="C522" s="193" t="s">
        <v>329</v>
      </c>
      <c r="D522" s="485" t="s">
        <v>40</v>
      </c>
      <c r="E522" s="482"/>
      <c r="F522" s="483"/>
      <c r="G522" s="483"/>
      <c r="H522" s="180">
        <f t="shared" si="195"/>
        <v>0</v>
      </c>
      <c r="I522" s="180">
        <f t="shared" si="196"/>
        <v>0</v>
      </c>
      <c r="J522" s="506"/>
      <c r="K522" s="507"/>
      <c r="L522" s="491">
        <v>0</v>
      </c>
      <c r="M522" s="196">
        <f t="shared" si="197"/>
        <v>0</v>
      </c>
      <c r="N522" s="368">
        <f t="shared" si="185"/>
        <v>0</v>
      </c>
      <c r="O522" s="506"/>
      <c r="P522" s="41"/>
      <c r="Q522" s="41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</row>
    <row r="523" spans="1:32" ht="15.75" customHeight="1" outlineLevel="1">
      <c r="A523" s="17"/>
      <c r="B523" s="226" t="s">
        <v>785</v>
      </c>
      <c r="C523" s="227" t="s">
        <v>786</v>
      </c>
      <c r="D523" s="486"/>
      <c r="E523" s="487"/>
      <c r="F523" s="488"/>
      <c r="G523" s="488"/>
      <c r="H523" s="232">
        <f>SUM(H524:H529)</f>
        <v>0</v>
      </c>
      <c r="I523" s="232">
        <f>SUM(I524:I529)</f>
        <v>0</v>
      </c>
      <c r="J523" s="512"/>
      <c r="K523" s="515"/>
      <c r="L523" s="514">
        <f>SUM(L524:L529)</f>
        <v>0</v>
      </c>
      <c r="M523" s="330">
        <f>SUM(M524:M529)</f>
        <v>0</v>
      </c>
      <c r="N523" s="332">
        <f t="shared" si="185"/>
        <v>0</v>
      </c>
      <c r="O523" s="512"/>
      <c r="P523" s="41"/>
      <c r="Q523" s="41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</row>
    <row r="524" spans="1:32" ht="15.75" customHeight="1" outlineLevel="1">
      <c r="A524" s="17"/>
      <c r="B524" s="369" t="s">
        <v>787</v>
      </c>
      <c r="C524" s="170" t="s">
        <v>87</v>
      </c>
      <c r="D524" s="485" t="s">
        <v>40</v>
      </c>
      <c r="E524" s="482"/>
      <c r="F524" s="483"/>
      <c r="G524" s="483"/>
      <c r="H524" s="180">
        <f t="shared" ref="H524:H529" si="198">G524*E524</f>
        <v>0</v>
      </c>
      <c r="I524" s="180">
        <f t="shared" ref="I524:I529" si="199">IF(D524="SI",H524,0)</f>
        <v>0</v>
      </c>
      <c r="J524" s="506"/>
      <c r="K524" s="511"/>
      <c r="L524" s="491">
        <v>0</v>
      </c>
      <c r="M524" s="196">
        <f t="shared" ref="M524:M529" si="200">+L524-I524</f>
        <v>0</v>
      </c>
      <c r="N524" s="371">
        <f t="shared" si="185"/>
        <v>0</v>
      </c>
      <c r="O524" s="506"/>
      <c r="P524" s="41"/>
      <c r="Q524" s="41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</row>
    <row r="525" spans="1:32" ht="15.75" customHeight="1" outlineLevel="1">
      <c r="A525" s="17"/>
      <c r="B525" s="369" t="s">
        <v>788</v>
      </c>
      <c r="C525" s="170" t="s">
        <v>91</v>
      </c>
      <c r="D525" s="485" t="s">
        <v>40</v>
      </c>
      <c r="E525" s="482"/>
      <c r="F525" s="483" t="s">
        <v>321</v>
      </c>
      <c r="G525" s="483"/>
      <c r="H525" s="180">
        <f t="shared" si="198"/>
        <v>0</v>
      </c>
      <c r="I525" s="180">
        <f t="shared" si="199"/>
        <v>0</v>
      </c>
      <c r="J525" s="506"/>
      <c r="K525" s="511"/>
      <c r="L525" s="491">
        <v>0</v>
      </c>
      <c r="M525" s="196">
        <f t="shared" si="200"/>
        <v>0</v>
      </c>
      <c r="N525" s="198">
        <f t="shared" si="185"/>
        <v>0</v>
      </c>
      <c r="O525" s="506"/>
      <c r="P525" s="41"/>
      <c r="Q525" s="41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</row>
    <row r="526" spans="1:32" ht="15.75" customHeight="1" outlineLevel="1">
      <c r="A526" s="17"/>
      <c r="B526" s="369" t="s">
        <v>789</v>
      </c>
      <c r="C526" s="170" t="s">
        <v>94</v>
      </c>
      <c r="D526" s="485" t="s">
        <v>40</v>
      </c>
      <c r="E526" s="482"/>
      <c r="F526" s="483"/>
      <c r="G526" s="483"/>
      <c r="H526" s="180">
        <f t="shared" si="198"/>
        <v>0</v>
      </c>
      <c r="I526" s="180">
        <f t="shared" si="199"/>
        <v>0</v>
      </c>
      <c r="J526" s="506"/>
      <c r="K526" s="511"/>
      <c r="L526" s="491">
        <v>0</v>
      </c>
      <c r="M526" s="196">
        <f t="shared" si="200"/>
        <v>0</v>
      </c>
      <c r="N526" s="198">
        <f t="shared" si="185"/>
        <v>0</v>
      </c>
      <c r="O526" s="506"/>
      <c r="P526" s="41"/>
      <c r="Q526" s="41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</row>
    <row r="527" spans="1:32" ht="15.75" customHeight="1" outlineLevel="1">
      <c r="A527" s="17"/>
      <c r="B527" s="369" t="s">
        <v>790</v>
      </c>
      <c r="C527" s="170" t="s">
        <v>168</v>
      </c>
      <c r="D527" s="485" t="s">
        <v>40</v>
      </c>
      <c r="E527" s="482"/>
      <c r="F527" s="483" t="s">
        <v>326</v>
      </c>
      <c r="G527" s="483"/>
      <c r="H527" s="180">
        <f t="shared" si="198"/>
        <v>0</v>
      </c>
      <c r="I527" s="180">
        <f t="shared" si="199"/>
        <v>0</v>
      </c>
      <c r="J527" s="506"/>
      <c r="K527" s="511"/>
      <c r="L527" s="491">
        <v>0</v>
      </c>
      <c r="M527" s="196">
        <f t="shared" si="200"/>
        <v>0</v>
      </c>
      <c r="N527" s="198">
        <f t="shared" si="185"/>
        <v>0</v>
      </c>
      <c r="O527" s="506"/>
      <c r="P527" s="41"/>
      <c r="Q527" s="41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</row>
    <row r="528" spans="1:32" ht="15.75" customHeight="1" outlineLevel="1">
      <c r="A528" s="17"/>
      <c r="B528" s="369" t="s">
        <v>791</v>
      </c>
      <c r="C528" s="170" t="s">
        <v>170</v>
      </c>
      <c r="D528" s="485" t="s">
        <v>40</v>
      </c>
      <c r="E528" s="482"/>
      <c r="F528" s="483"/>
      <c r="G528" s="483"/>
      <c r="H528" s="180">
        <f t="shared" si="198"/>
        <v>0</v>
      </c>
      <c r="I528" s="180">
        <f t="shared" si="199"/>
        <v>0</v>
      </c>
      <c r="J528" s="506"/>
      <c r="K528" s="511"/>
      <c r="L528" s="491">
        <v>0</v>
      </c>
      <c r="M528" s="196">
        <f t="shared" si="200"/>
        <v>0</v>
      </c>
      <c r="N528" s="198">
        <f t="shared" si="185"/>
        <v>0</v>
      </c>
      <c r="O528" s="506"/>
      <c r="P528" s="41"/>
      <c r="Q528" s="41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</row>
    <row r="529" spans="1:32" ht="15.75" customHeight="1" outlineLevel="1">
      <c r="A529" s="17"/>
      <c r="B529" s="369" t="s">
        <v>792</v>
      </c>
      <c r="C529" s="193" t="s">
        <v>329</v>
      </c>
      <c r="D529" s="485" t="s">
        <v>40</v>
      </c>
      <c r="E529" s="482"/>
      <c r="F529" s="483"/>
      <c r="G529" s="483"/>
      <c r="H529" s="180">
        <f t="shared" si="198"/>
        <v>0</v>
      </c>
      <c r="I529" s="180">
        <f t="shared" si="199"/>
        <v>0</v>
      </c>
      <c r="J529" s="506"/>
      <c r="K529" s="507"/>
      <c r="L529" s="491">
        <v>0</v>
      </c>
      <c r="M529" s="196">
        <f t="shared" si="200"/>
        <v>0</v>
      </c>
      <c r="N529" s="368">
        <f t="shared" si="185"/>
        <v>0</v>
      </c>
      <c r="O529" s="506"/>
      <c r="P529" s="41"/>
      <c r="Q529" s="41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</row>
    <row r="530" spans="1:32" ht="15.75" customHeight="1" outlineLevel="1">
      <c r="A530" s="17"/>
      <c r="B530" s="226" t="s">
        <v>793</v>
      </c>
      <c r="C530" s="227" t="s">
        <v>794</v>
      </c>
      <c r="D530" s="486"/>
      <c r="E530" s="487"/>
      <c r="F530" s="488"/>
      <c r="G530" s="488"/>
      <c r="H530" s="232">
        <f>SUM(H531:H536)</f>
        <v>0</v>
      </c>
      <c r="I530" s="232">
        <f>SUM(I531:I536)</f>
        <v>0</v>
      </c>
      <c r="J530" s="512"/>
      <c r="K530" s="515"/>
      <c r="L530" s="514">
        <f>SUM(L531:L536)</f>
        <v>0</v>
      </c>
      <c r="M530" s="330">
        <f>SUM(M531:M536)</f>
        <v>0</v>
      </c>
      <c r="N530" s="332">
        <f t="shared" si="185"/>
        <v>0</v>
      </c>
      <c r="O530" s="512"/>
      <c r="P530" s="41"/>
      <c r="Q530" s="41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</row>
    <row r="531" spans="1:32" ht="15.75" customHeight="1" outlineLevel="1">
      <c r="A531" s="17"/>
      <c r="B531" s="369" t="s">
        <v>795</v>
      </c>
      <c r="C531" s="170" t="s">
        <v>87</v>
      </c>
      <c r="D531" s="485" t="s">
        <v>40</v>
      </c>
      <c r="E531" s="482"/>
      <c r="F531" s="483"/>
      <c r="G531" s="483"/>
      <c r="H531" s="180">
        <f t="shared" ref="H531:H536" si="201">G531*E531</f>
        <v>0</v>
      </c>
      <c r="I531" s="180">
        <f t="shared" ref="I531:I536" si="202">IF(D531="SI",H531,0)</f>
        <v>0</v>
      </c>
      <c r="J531" s="506"/>
      <c r="K531" s="511"/>
      <c r="L531" s="491">
        <v>0</v>
      </c>
      <c r="M531" s="196">
        <f t="shared" ref="M531:M536" si="203">+L531-I531</f>
        <v>0</v>
      </c>
      <c r="N531" s="198">
        <f t="shared" si="185"/>
        <v>0</v>
      </c>
      <c r="O531" s="506"/>
      <c r="P531" s="41"/>
      <c r="Q531" s="41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</row>
    <row r="532" spans="1:32" ht="15.75" customHeight="1" outlineLevel="1">
      <c r="A532" s="17"/>
      <c r="B532" s="369" t="s">
        <v>796</v>
      </c>
      <c r="C532" s="170" t="s">
        <v>91</v>
      </c>
      <c r="D532" s="485" t="s">
        <v>40</v>
      </c>
      <c r="E532" s="482"/>
      <c r="F532" s="483" t="s">
        <v>321</v>
      </c>
      <c r="G532" s="483"/>
      <c r="H532" s="180">
        <f t="shared" si="201"/>
        <v>0</v>
      </c>
      <c r="I532" s="180">
        <f t="shared" si="202"/>
        <v>0</v>
      </c>
      <c r="J532" s="506"/>
      <c r="K532" s="511"/>
      <c r="L532" s="491">
        <v>0</v>
      </c>
      <c r="M532" s="196">
        <f t="shared" si="203"/>
        <v>0</v>
      </c>
      <c r="N532" s="198">
        <f t="shared" si="185"/>
        <v>0</v>
      </c>
      <c r="O532" s="506"/>
      <c r="P532" s="41"/>
      <c r="Q532" s="41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</row>
    <row r="533" spans="1:32" ht="15.75" customHeight="1" outlineLevel="1">
      <c r="A533" s="17"/>
      <c r="B533" s="369" t="s">
        <v>797</v>
      </c>
      <c r="C533" s="170" t="s">
        <v>94</v>
      </c>
      <c r="D533" s="485" t="s">
        <v>40</v>
      </c>
      <c r="E533" s="482"/>
      <c r="F533" s="483"/>
      <c r="G533" s="483"/>
      <c r="H533" s="180">
        <f t="shared" si="201"/>
        <v>0</v>
      </c>
      <c r="I533" s="180">
        <f t="shared" si="202"/>
        <v>0</v>
      </c>
      <c r="J533" s="506"/>
      <c r="K533" s="511"/>
      <c r="L533" s="491">
        <v>0</v>
      </c>
      <c r="M533" s="196">
        <f t="shared" si="203"/>
        <v>0</v>
      </c>
      <c r="N533" s="198">
        <f t="shared" si="185"/>
        <v>0</v>
      </c>
      <c r="O533" s="506"/>
      <c r="P533" s="41"/>
      <c r="Q533" s="41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</row>
    <row r="534" spans="1:32" ht="15.75" customHeight="1" outlineLevel="1">
      <c r="A534" s="17"/>
      <c r="B534" s="369" t="s">
        <v>798</v>
      </c>
      <c r="C534" s="170" t="s">
        <v>168</v>
      </c>
      <c r="D534" s="485" t="s">
        <v>40</v>
      </c>
      <c r="E534" s="482"/>
      <c r="F534" s="483" t="s">
        <v>326</v>
      </c>
      <c r="G534" s="483"/>
      <c r="H534" s="180">
        <f t="shared" si="201"/>
        <v>0</v>
      </c>
      <c r="I534" s="180">
        <f t="shared" si="202"/>
        <v>0</v>
      </c>
      <c r="J534" s="506"/>
      <c r="K534" s="511"/>
      <c r="L534" s="491">
        <v>0</v>
      </c>
      <c r="M534" s="196">
        <f t="shared" si="203"/>
        <v>0</v>
      </c>
      <c r="N534" s="198">
        <f t="shared" si="185"/>
        <v>0</v>
      </c>
      <c r="O534" s="506"/>
      <c r="P534" s="41"/>
      <c r="Q534" s="41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</row>
    <row r="535" spans="1:32" ht="15.75" customHeight="1" outlineLevel="1">
      <c r="A535" s="17"/>
      <c r="B535" s="369" t="s">
        <v>799</v>
      </c>
      <c r="C535" s="170" t="s">
        <v>170</v>
      </c>
      <c r="D535" s="485" t="s">
        <v>40</v>
      </c>
      <c r="E535" s="482"/>
      <c r="F535" s="483"/>
      <c r="G535" s="483"/>
      <c r="H535" s="180">
        <f t="shared" si="201"/>
        <v>0</v>
      </c>
      <c r="I535" s="180">
        <f t="shared" si="202"/>
        <v>0</v>
      </c>
      <c r="J535" s="506"/>
      <c r="K535" s="511"/>
      <c r="L535" s="491">
        <v>0</v>
      </c>
      <c r="M535" s="196">
        <f t="shared" si="203"/>
        <v>0</v>
      </c>
      <c r="N535" s="198">
        <f t="shared" si="185"/>
        <v>0</v>
      </c>
      <c r="O535" s="506"/>
      <c r="P535" s="41"/>
      <c r="Q535" s="41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</row>
    <row r="536" spans="1:32" ht="15.75" customHeight="1" outlineLevel="1">
      <c r="A536" s="17"/>
      <c r="B536" s="369" t="s">
        <v>800</v>
      </c>
      <c r="C536" s="193" t="s">
        <v>329</v>
      </c>
      <c r="D536" s="485" t="s">
        <v>40</v>
      </c>
      <c r="E536" s="482"/>
      <c r="F536" s="483"/>
      <c r="G536" s="483"/>
      <c r="H536" s="180">
        <f t="shared" si="201"/>
        <v>0</v>
      </c>
      <c r="I536" s="180">
        <f t="shared" si="202"/>
        <v>0</v>
      </c>
      <c r="J536" s="506"/>
      <c r="K536" s="507"/>
      <c r="L536" s="491">
        <v>0</v>
      </c>
      <c r="M536" s="196">
        <f t="shared" si="203"/>
        <v>0</v>
      </c>
      <c r="N536" s="368">
        <f t="shared" si="185"/>
        <v>0</v>
      </c>
      <c r="O536" s="506"/>
      <c r="P536" s="41"/>
      <c r="Q536" s="41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</row>
    <row r="537" spans="1:32" ht="15.75" customHeight="1" outlineLevel="1">
      <c r="A537" s="17"/>
      <c r="B537" s="226" t="s">
        <v>801</v>
      </c>
      <c r="C537" s="227" t="s">
        <v>802</v>
      </c>
      <c r="D537" s="486"/>
      <c r="E537" s="487"/>
      <c r="F537" s="488"/>
      <c r="G537" s="488"/>
      <c r="H537" s="232">
        <f>SUM(H538:H543)</f>
        <v>0</v>
      </c>
      <c r="I537" s="232">
        <f>SUM(I538:I543)</f>
        <v>0</v>
      </c>
      <c r="J537" s="512"/>
      <c r="K537" s="515"/>
      <c r="L537" s="514">
        <f>SUM(L538:L543)</f>
        <v>0</v>
      </c>
      <c r="M537" s="330">
        <f>SUM(M538:M543)</f>
        <v>0</v>
      </c>
      <c r="N537" s="332">
        <f t="shared" si="185"/>
        <v>0</v>
      </c>
      <c r="O537" s="512"/>
      <c r="P537" s="41"/>
      <c r="Q537" s="41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</row>
    <row r="538" spans="1:32" ht="15.75" customHeight="1" outlineLevel="1">
      <c r="A538" s="17"/>
      <c r="B538" s="369" t="s">
        <v>803</v>
      </c>
      <c r="C538" s="170" t="s">
        <v>87</v>
      </c>
      <c r="D538" s="485" t="s">
        <v>40</v>
      </c>
      <c r="E538" s="482"/>
      <c r="F538" s="483"/>
      <c r="G538" s="483"/>
      <c r="H538" s="180">
        <f t="shared" ref="H538:H543" si="204">G538*E538</f>
        <v>0</v>
      </c>
      <c r="I538" s="180">
        <f t="shared" ref="I538:I543" si="205">IF(D538="SI",H538,0)</f>
        <v>0</v>
      </c>
      <c r="J538" s="506"/>
      <c r="K538" s="511"/>
      <c r="L538" s="491">
        <v>0</v>
      </c>
      <c r="M538" s="196">
        <f t="shared" ref="M538:M543" si="206">+L538-I538</f>
        <v>0</v>
      </c>
      <c r="N538" s="371">
        <f t="shared" si="185"/>
        <v>0</v>
      </c>
      <c r="O538" s="506"/>
      <c r="P538" s="41"/>
      <c r="Q538" s="41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</row>
    <row r="539" spans="1:32" ht="15.75" customHeight="1" outlineLevel="1">
      <c r="A539" s="17"/>
      <c r="B539" s="369" t="s">
        <v>804</v>
      </c>
      <c r="C539" s="170" t="s">
        <v>91</v>
      </c>
      <c r="D539" s="485" t="s">
        <v>40</v>
      </c>
      <c r="E539" s="482"/>
      <c r="F539" s="483" t="s">
        <v>321</v>
      </c>
      <c r="G539" s="483"/>
      <c r="H539" s="180">
        <f t="shared" si="204"/>
        <v>0</v>
      </c>
      <c r="I539" s="180">
        <f t="shared" si="205"/>
        <v>0</v>
      </c>
      <c r="J539" s="506"/>
      <c r="K539" s="511"/>
      <c r="L539" s="491">
        <v>0</v>
      </c>
      <c r="M539" s="196">
        <f t="shared" si="206"/>
        <v>0</v>
      </c>
      <c r="N539" s="198">
        <f t="shared" si="185"/>
        <v>0</v>
      </c>
      <c r="O539" s="506"/>
      <c r="P539" s="41"/>
      <c r="Q539" s="41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</row>
    <row r="540" spans="1:32" ht="15.75" customHeight="1" outlineLevel="1">
      <c r="A540" s="17"/>
      <c r="B540" s="369" t="s">
        <v>805</v>
      </c>
      <c r="C540" s="170" t="s">
        <v>94</v>
      </c>
      <c r="D540" s="485" t="s">
        <v>40</v>
      </c>
      <c r="E540" s="482"/>
      <c r="F540" s="483"/>
      <c r="G540" s="483"/>
      <c r="H540" s="180">
        <f t="shared" si="204"/>
        <v>0</v>
      </c>
      <c r="I540" s="180">
        <f t="shared" si="205"/>
        <v>0</v>
      </c>
      <c r="J540" s="506"/>
      <c r="K540" s="511"/>
      <c r="L540" s="491">
        <v>0</v>
      </c>
      <c r="M540" s="196">
        <f t="shared" si="206"/>
        <v>0</v>
      </c>
      <c r="N540" s="198">
        <f t="shared" si="185"/>
        <v>0</v>
      </c>
      <c r="O540" s="506"/>
      <c r="P540" s="41"/>
      <c r="Q540" s="41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</row>
    <row r="541" spans="1:32" ht="15.75" customHeight="1" outlineLevel="1">
      <c r="A541" s="17"/>
      <c r="B541" s="369" t="s">
        <v>806</v>
      </c>
      <c r="C541" s="170" t="s">
        <v>168</v>
      </c>
      <c r="D541" s="485" t="s">
        <v>40</v>
      </c>
      <c r="E541" s="482"/>
      <c r="F541" s="483" t="s">
        <v>326</v>
      </c>
      <c r="G541" s="483"/>
      <c r="H541" s="180">
        <f t="shared" si="204"/>
        <v>0</v>
      </c>
      <c r="I541" s="180">
        <f t="shared" si="205"/>
        <v>0</v>
      </c>
      <c r="J541" s="506"/>
      <c r="K541" s="511"/>
      <c r="L541" s="491">
        <v>0</v>
      </c>
      <c r="M541" s="196">
        <f t="shared" si="206"/>
        <v>0</v>
      </c>
      <c r="N541" s="198">
        <f t="shared" si="185"/>
        <v>0</v>
      </c>
      <c r="O541" s="506"/>
      <c r="P541" s="41"/>
      <c r="Q541" s="41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</row>
    <row r="542" spans="1:32" ht="15.75" customHeight="1" outlineLevel="1">
      <c r="A542" s="17"/>
      <c r="B542" s="369" t="s">
        <v>807</v>
      </c>
      <c r="C542" s="170" t="s">
        <v>170</v>
      </c>
      <c r="D542" s="485" t="s">
        <v>40</v>
      </c>
      <c r="E542" s="482"/>
      <c r="F542" s="483"/>
      <c r="G542" s="483"/>
      <c r="H542" s="180">
        <f t="shared" si="204"/>
        <v>0</v>
      </c>
      <c r="I542" s="180">
        <f t="shared" si="205"/>
        <v>0</v>
      </c>
      <c r="J542" s="506"/>
      <c r="K542" s="511"/>
      <c r="L542" s="491">
        <v>0</v>
      </c>
      <c r="M542" s="196">
        <f t="shared" si="206"/>
        <v>0</v>
      </c>
      <c r="N542" s="198">
        <f t="shared" si="185"/>
        <v>0</v>
      </c>
      <c r="O542" s="506"/>
      <c r="P542" s="41"/>
      <c r="Q542" s="41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</row>
    <row r="543" spans="1:32" ht="15.75" customHeight="1" outlineLevel="1">
      <c r="A543" s="17"/>
      <c r="B543" s="369" t="s">
        <v>808</v>
      </c>
      <c r="C543" s="193" t="s">
        <v>329</v>
      </c>
      <c r="D543" s="485" t="s">
        <v>40</v>
      </c>
      <c r="E543" s="482"/>
      <c r="F543" s="483"/>
      <c r="G543" s="483"/>
      <c r="H543" s="180">
        <f t="shared" si="204"/>
        <v>0</v>
      </c>
      <c r="I543" s="180">
        <f t="shared" si="205"/>
        <v>0</v>
      </c>
      <c r="J543" s="506"/>
      <c r="K543" s="507"/>
      <c r="L543" s="491">
        <v>0</v>
      </c>
      <c r="M543" s="196">
        <f t="shared" si="206"/>
        <v>0</v>
      </c>
      <c r="N543" s="368">
        <f t="shared" si="185"/>
        <v>0</v>
      </c>
      <c r="O543" s="506"/>
      <c r="P543" s="41"/>
      <c r="Q543" s="41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</row>
    <row r="544" spans="1:32" ht="15.75" customHeight="1" outlineLevel="1">
      <c r="A544" s="17"/>
      <c r="B544" s="226" t="s">
        <v>809</v>
      </c>
      <c r="C544" s="227" t="s">
        <v>810</v>
      </c>
      <c r="D544" s="486"/>
      <c r="E544" s="487"/>
      <c r="F544" s="488"/>
      <c r="G544" s="488"/>
      <c r="H544" s="232">
        <f>SUM(H545:H550)</f>
        <v>0</v>
      </c>
      <c r="I544" s="232">
        <f>SUM(I545:I550)</f>
        <v>0</v>
      </c>
      <c r="J544" s="512"/>
      <c r="K544" s="515"/>
      <c r="L544" s="514">
        <f>SUM(L545:L550)</f>
        <v>0</v>
      </c>
      <c r="M544" s="330">
        <f>SUM(M545:M550)</f>
        <v>0</v>
      </c>
      <c r="N544" s="332">
        <f t="shared" si="185"/>
        <v>0</v>
      </c>
      <c r="O544" s="512"/>
      <c r="P544" s="41"/>
      <c r="Q544" s="41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</row>
    <row r="545" spans="1:32" ht="15.75" customHeight="1" outlineLevel="1">
      <c r="A545" s="17"/>
      <c r="B545" s="369" t="s">
        <v>811</v>
      </c>
      <c r="C545" s="170" t="s">
        <v>87</v>
      </c>
      <c r="D545" s="485" t="s">
        <v>40</v>
      </c>
      <c r="E545" s="482"/>
      <c r="F545" s="483"/>
      <c r="G545" s="483"/>
      <c r="H545" s="180">
        <f t="shared" ref="H545:H550" si="207">G545*E545</f>
        <v>0</v>
      </c>
      <c r="I545" s="180">
        <f t="shared" ref="I545:I550" si="208">IF(D545="SI",H545,0)</f>
        <v>0</v>
      </c>
      <c r="J545" s="506"/>
      <c r="K545" s="511"/>
      <c r="L545" s="491">
        <v>0</v>
      </c>
      <c r="M545" s="196">
        <f t="shared" ref="M545:M550" si="209">+L545-I545</f>
        <v>0</v>
      </c>
      <c r="N545" s="371">
        <f t="shared" si="185"/>
        <v>0</v>
      </c>
      <c r="O545" s="506"/>
      <c r="P545" s="41"/>
      <c r="Q545" s="41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</row>
    <row r="546" spans="1:32" ht="15.75" customHeight="1" outlineLevel="1">
      <c r="A546" s="17"/>
      <c r="B546" s="369" t="s">
        <v>812</v>
      </c>
      <c r="C546" s="170" t="s">
        <v>91</v>
      </c>
      <c r="D546" s="485" t="s">
        <v>40</v>
      </c>
      <c r="E546" s="482"/>
      <c r="F546" s="483" t="s">
        <v>321</v>
      </c>
      <c r="G546" s="483"/>
      <c r="H546" s="180">
        <f t="shared" si="207"/>
        <v>0</v>
      </c>
      <c r="I546" s="180">
        <f t="shared" si="208"/>
        <v>0</v>
      </c>
      <c r="J546" s="506"/>
      <c r="K546" s="511"/>
      <c r="L546" s="491">
        <v>0</v>
      </c>
      <c r="M546" s="196">
        <f t="shared" si="209"/>
        <v>0</v>
      </c>
      <c r="N546" s="198">
        <f t="shared" si="185"/>
        <v>0</v>
      </c>
      <c r="O546" s="506"/>
      <c r="P546" s="41"/>
      <c r="Q546" s="41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</row>
    <row r="547" spans="1:32" ht="15.75" customHeight="1" outlineLevel="1">
      <c r="A547" s="17"/>
      <c r="B547" s="369" t="s">
        <v>813</v>
      </c>
      <c r="C547" s="170" t="s">
        <v>94</v>
      </c>
      <c r="D547" s="485" t="s">
        <v>40</v>
      </c>
      <c r="E547" s="482"/>
      <c r="F547" s="483"/>
      <c r="G547" s="483"/>
      <c r="H547" s="180">
        <f t="shared" si="207"/>
        <v>0</v>
      </c>
      <c r="I547" s="180">
        <f t="shared" si="208"/>
        <v>0</v>
      </c>
      <c r="J547" s="506"/>
      <c r="K547" s="511"/>
      <c r="L547" s="491">
        <v>0</v>
      </c>
      <c r="M547" s="196">
        <f t="shared" si="209"/>
        <v>0</v>
      </c>
      <c r="N547" s="198">
        <f t="shared" si="185"/>
        <v>0</v>
      </c>
      <c r="O547" s="506"/>
      <c r="P547" s="41"/>
      <c r="Q547" s="41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</row>
    <row r="548" spans="1:32" ht="15.75" customHeight="1" outlineLevel="1">
      <c r="A548" s="17"/>
      <c r="B548" s="369" t="s">
        <v>814</v>
      </c>
      <c r="C548" s="170" t="s">
        <v>168</v>
      </c>
      <c r="D548" s="485" t="s">
        <v>40</v>
      </c>
      <c r="E548" s="482"/>
      <c r="F548" s="483" t="s">
        <v>326</v>
      </c>
      <c r="G548" s="483"/>
      <c r="H548" s="180">
        <f t="shared" si="207"/>
        <v>0</v>
      </c>
      <c r="I548" s="180">
        <f t="shared" si="208"/>
        <v>0</v>
      </c>
      <c r="J548" s="506"/>
      <c r="K548" s="511"/>
      <c r="L548" s="491">
        <v>0</v>
      </c>
      <c r="M548" s="196">
        <f t="shared" si="209"/>
        <v>0</v>
      </c>
      <c r="N548" s="198">
        <f t="shared" si="185"/>
        <v>0</v>
      </c>
      <c r="O548" s="506"/>
      <c r="P548" s="41"/>
      <c r="Q548" s="41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</row>
    <row r="549" spans="1:32" ht="15.75" customHeight="1" outlineLevel="1">
      <c r="A549" s="17"/>
      <c r="B549" s="369" t="s">
        <v>815</v>
      </c>
      <c r="C549" s="170" t="s">
        <v>170</v>
      </c>
      <c r="D549" s="485" t="s">
        <v>40</v>
      </c>
      <c r="E549" s="482"/>
      <c r="F549" s="483"/>
      <c r="G549" s="483"/>
      <c r="H549" s="180">
        <f t="shared" si="207"/>
        <v>0</v>
      </c>
      <c r="I549" s="180">
        <f t="shared" si="208"/>
        <v>0</v>
      </c>
      <c r="J549" s="506"/>
      <c r="K549" s="511"/>
      <c r="L549" s="491">
        <v>0</v>
      </c>
      <c r="M549" s="196">
        <f t="shared" si="209"/>
        <v>0</v>
      </c>
      <c r="N549" s="198">
        <f t="shared" si="185"/>
        <v>0</v>
      </c>
      <c r="O549" s="506"/>
      <c r="P549" s="41"/>
      <c r="Q549" s="41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</row>
    <row r="550" spans="1:32" ht="15.75" customHeight="1" outlineLevel="1">
      <c r="A550" s="17"/>
      <c r="B550" s="369" t="s">
        <v>816</v>
      </c>
      <c r="C550" s="193" t="s">
        <v>329</v>
      </c>
      <c r="D550" s="485" t="s">
        <v>40</v>
      </c>
      <c r="E550" s="482"/>
      <c r="F550" s="483"/>
      <c r="G550" s="483"/>
      <c r="H550" s="180">
        <f t="shared" si="207"/>
        <v>0</v>
      </c>
      <c r="I550" s="180">
        <f t="shared" si="208"/>
        <v>0</v>
      </c>
      <c r="J550" s="506"/>
      <c r="K550" s="507"/>
      <c r="L550" s="491">
        <v>0</v>
      </c>
      <c r="M550" s="196">
        <f t="shared" si="209"/>
        <v>0</v>
      </c>
      <c r="N550" s="368">
        <f t="shared" si="185"/>
        <v>0</v>
      </c>
      <c r="O550" s="506"/>
      <c r="P550" s="41"/>
      <c r="Q550" s="41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</row>
    <row r="551" spans="1:32" ht="15.75" customHeight="1" outlineLevel="1">
      <c r="A551" s="17"/>
      <c r="B551" s="226" t="s">
        <v>817</v>
      </c>
      <c r="C551" s="227" t="s">
        <v>818</v>
      </c>
      <c r="D551" s="486"/>
      <c r="E551" s="487"/>
      <c r="F551" s="488"/>
      <c r="G551" s="488"/>
      <c r="H551" s="232">
        <f>SUM(H552:H557)</f>
        <v>0</v>
      </c>
      <c r="I551" s="232">
        <f>SUM(I552:I557)</f>
        <v>0</v>
      </c>
      <c r="J551" s="512"/>
      <c r="K551" s="515"/>
      <c r="L551" s="514">
        <f>SUM(L552:L557)</f>
        <v>0</v>
      </c>
      <c r="M551" s="330">
        <f>SUM(M552:M557)</f>
        <v>0</v>
      </c>
      <c r="N551" s="332">
        <f t="shared" si="185"/>
        <v>0</v>
      </c>
      <c r="O551" s="512"/>
      <c r="P551" s="41"/>
      <c r="Q551" s="41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</row>
    <row r="552" spans="1:32" ht="15.75" customHeight="1" outlineLevel="1">
      <c r="A552" s="17"/>
      <c r="B552" s="369" t="s">
        <v>819</v>
      </c>
      <c r="C552" s="170" t="s">
        <v>87</v>
      </c>
      <c r="D552" s="485" t="s">
        <v>40</v>
      </c>
      <c r="E552" s="482"/>
      <c r="F552" s="483"/>
      <c r="G552" s="483"/>
      <c r="H552" s="180">
        <f t="shared" ref="H552:H557" si="210">G552*E552</f>
        <v>0</v>
      </c>
      <c r="I552" s="180">
        <f t="shared" ref="I552:I557" si="211">IF(D552="SI",H552,0)</f>
        <v>0</v>
      </c>
      <c r="J552" s="506"/>
      <c r="K552" s="511"/>
      <c r="L552" s="491">
        <v>0</v>
      </c>
      <c r="M552" s="196">
        <f t="shared" ref="M552:M557" si="212">+L552-I552</f>
        <v>0</v>
      </c>
      <c r="N552" s="371">
        <f t="shared" si="185"/>
        <v>0</v>
      </c>
      <c r="O552" s="506"/>
      <c r="P552" s="41"/>
      <c r="Q552" s="41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</row>
    <row r="553" spans="1:32" ht="15.75" customHeight="1" outlineLevel="1">
      <c r="A553" s="17"/>
      <c r="B553" s="369" t="s">
        <v>820</v>
      </c>
      <c r="C553" s="170" t="s">
        <v>91</v>
      </c>
      <c r="D553" s="485" t="s">
        <v>40</v>
      </c>
      <c r="E553" s="482"/>
      <c r="F553" s="483" t="s">
        <v>321</v>
      </c>
      <c r="G553" s="483"/>
      <c r="H553" s="180">
        <f t="shared" si="210"/>
        <v>0</v>
      </c>
      <c r="I553" s="180">
        <f t="shared" si="211"/>
        <v>0</v>
      </c>
      <c r="J553" s="506"/>
      <c r="K553" s="511"/>
      <c r="L553" s="491">
        <v>0</v>
      </c>
      <c r="M553" s="196">
        <f t="shared" si="212"/>
        <v>0</v>
      </c>
      <c r="N553" s="198">
        <f t="shared" si="185"/>
        <v>0</v>
      </c>
      <c r="O553" s="506"/>
      <c r="P553" s="41"/>
      <c r="Q553" s="41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</row>
    <row r="554" spans="1:32" ht="15.75" customHeight="1" outlineLevel="1">
      <c r="A554" s="17"/>
      <c r="B554" s="369" t="s">
        <v>821</v>
      </c>
      <c r="C554" s="170" t="s">
        <v>94</v>
      </c>
      <c r="D554" s="485" t="s">
        <v>40</v>
      </c>
      <c r="E554" s="482"/>
      <c r="F554" s="483"/>
      <c r="G554" s="483"/>
      <c r="H554" s="180">
        <f t="shared" si="210"/>
        <v>0</v>
      </c>
      <c r="I554" s="180">
        <f t="shared" si="211"/>
        <v>0</v>
      </c>
      <c r="J554" s="506"/>
      <c r="K554" s="511"/>
      <c r="L554" s="491">
        <v>0</v>
      </c>
      <c r="M554" s="196">
        <f t="shared" si="212"/>
        <v>0</v>
      </c>
      <c r="N554" s="198">
        <f t="shared" si="185"/>
        <v>0</v>
      </c>
      <c r="O554" s="506"/>
      <c r="P554" s="41"/>
      <c r="Q554" s="41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</row>
    <row r="555" spans="1:32" ht="15.75" customHeight="1" outlineLevel="1">
      <c r="A555" s="17"/>
      <c r="B555" s="369" t="s">
        <v>822</v>
      </c>
      <c r="C555" s="170" t="s">
        <v>168</v>
      </c>
      <c r="D555" s="485" t="s">
        <v>40</v>
      </c>
      <c r="E555" s="482"/>
      <c r="F555" s="483" t="s">
        <v>326</v>
      </c>
      <c r="G555" s="483"/>
      <c r="H555" s="180">
        <f t="shared" si="210"/>
        <v>0</v>
      </c>
      <c r="I555" s="180">
        <f t="shared" si="211"/>
        <v>0</v>
      </c>
      <c r="J555" s="506"/>
      <c r="K555" s="511"/>
      <c r="L555" s="491">
        <v>0</v>
      </c>
      <c r="M555" s="196">
        <f t="shared" si="212"/>
        <v>0</v>
      </c>
      <c r="N555" s="198">
        <f t="shared" si="185"/>
        <v>0</v>
      </c>
      <c r="O555" s="506"/>
      <c r="P555" s="41"/>
      <c r="Q555" s="41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</row>
    <row r="556" spans="1:32" ht="15.75" customHeight="1" outlineLevel="1">
      <c r="A556" s="17"/>
      <c r="B556" s="369" t="s">
        <v>823</v>
      </c>
      <c r="C556" s="170" t="s">
        <v>170</v>
      </c>
      <c r="D556" s="485" t="s">
        <v>40</v>
      </c>
      <c r="E556" s="482"/>
      <c r="F556" s="483"/>
      <c r="G556" s="483"/>
      <c r="H556" s="180">
        <f t="shared" si="210"/>
        <v>0</v>
      </c>
      <c r="I556" s="180">
        <f t="shared" si="211"/>
        <v>0</v>
      </c>
      <c r="J556" s="506"/>
      <c r="K556" s="511"/>
      <c r="L556" s="491">
        <v>0</v>
      </c>
      <c r="M556" s="196">
        <f t="shared" si="212"/>
        <v>0</v>
      </c>
      <c r="N556" s="198">
        <f t="shared" si="185"/>
        <v>0</v>
      </c>
      <c r="O556" s="506"/>
      <c r="P556" s="41"/>
      <c r="Q556" s="41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</row>
    <row r="557" spans="1:32" ht="15.75" customHeight="1" outlineLevel="1">
      <c r="A557" s="17"/>
      <c r="B557" s="369" t="s">
        <v>824</v>
      </c>
      <c r="C557" s="193" t="s">
        <v>329</v>
      </c>
      <c r="D557" s="485" t="s">
        <v>40</v>
      </c>
      <c r="E557" s="482"/>
      <c r="F557" s="483"/>
      <c r="G557" s="483"/>
      <c r="H557" s="180">
        <f t="shared" si="210"/>
        <v>0</v>
      </c>
      <c r="I557" s="180">
        <f t="shared" si="211"/>
        <v>0</v>
      </c>
      <c r="J557" s="506"/>
      <c r="K557" s="507"/>
      <c r="L557" s="491">
        <v>0</v>
      </c>
      <c r="M557" s="196">
        <f t="shared" si="212"/>
        <v>0</v>
      </c>
      <c r="N557" s="368">
        <f t="shared" si="185"/>
        <v>0</v>
      </c>
      <c r="O557" s="506"/>
      <c r="P557" s="41"/>
      <c r="Q557" s="41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</row>
    <row r="558" spans="1:32" ht="15.75" customHeight="1" outlineLevel="1">
      <c r="A558" s="17"/>
      <c r="B558" s="226" t="s">
        <v>825</v>
      </c>
      <c r="C558" s="227" t="s">
        <v>826</v>
      </c>
      <c r="D558" s="486"/>
      <c r="E558" s="487"/>
      <c r="F558" s="488"/>
      <c r="G558" s="488"/>
      <c r="H558" s="232">
        <f>SUM(H559:H564)</f>
        <v>0</v>
      </c>
      <c r="I558" s="232">
        <f>SUM(I559:I564)</f>
        <v>0</v>
      </c>
      <c r="J558" s="512"/>
      <c r="K558" s="515"/>
      <c r="L558" s="514">
        <f>SUM(L559:L564)</f>
        <v>0</v>
      </c>
      <c r="M558" s="330">
        <f>SUM(M559:M564)</f>
        <v>0</v>
      </c>
      <c r="N558" s="332">
        <f t="shared" ref="N558:N621" si="213">IF(M558=0,0,(IF(I558=M558=0,1,(IF(I558=0,1,M558/I558)))))</f>
        <v>0</v>
      </c>
      <c r="O558" s="512"/>
      <c r="P558" s="41"/>
      <c r="Q558" s="41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</row>
    <row r="559" spans="1:32" ht="15.75" customHeight="1" outlineLevel="1">
      <c r="A559" s="17"/>
      <c r="B559" s="369" t="s">
        <v>827</v>
      </c>
      <c r="C559" s="170" t="s">
        <v>87</v>
      </c>
      <c r="D559" s="485" t="s">
        <v>40</v>
      </c>
      <c r="E559" s="482"/>
      <c r="F559" s="483"/>
      <c r="G559" s="483"/>
      <c r="H559" s="180">
        <f t="shared" ref="H559:H564" si="214">G559*E559</f>
        <v>0</v>
      </c>
      <c r="I559" s="180">
        <f t="shared" ref="I559:I564" si="215">IF(D559="SI",H559,0)</f>
        <v>0</v>
      </c>
      <c r="J559" s="506"/>
      <c r="K559" s="511"/>
      <c r="L559" s="491">
        <v>0</v>
      </c>
      <c r="M559" s="196">
        <f t="shared" ref="M559:M564" si="216">+L559-I559</f>
        <v>0</v>
      </c>
      <c r="N559" s="198">
        <f t="shared" si="213"/>
        <v>0</v>
      </c>
      <c r="O559" s="506"/>
      <c r="P559" s="41"/>
      <c r="Q559" s="41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</row>
    <row r="560" spans="1:32" ht="15.75" customHeight="1" outlineLevel="1">
      <c r="A560" s="17"/>
      <c r="B560" s="369" t="s">
        <v>828</v>
      </c>
      <c r="C560" s="170" t="s">
        <v>91</v>
      </c>
      <c r="D560" s="485" t="s">
        <v>40</v>
      </c>
      <c r="E560" s="482"/>
      <c r="F560" s="483" t="s">
        <v>321</v>
      </c>
      <c r="G560" s="483"/>
      <c r="H560" s="180">
        <f t="shared" si="214"/>
        <v>0</v>
      </c>
      <c r="I560" s="180">
        <f t="shared" si="215"/>
        <v>0</v>
      </c>
      <c r="J560" s="506"/>
      <c r="K560" s="511"/>
      <c r="L560" s="491">
        <v>0</v>
      </c>
      <c r="M560" s="196">
        <f t="shared" si="216"/>
        <v>0</v>
      </c>
      <c r="N560" s="198">
        <f t="shared" si="213"/>
        <v>0</v>
      </c>
      <c r="O560" s="506"/>
      <c r="P560" s="41"/>
      <c r="Q560" s="41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</row>
    <row r="561" spans="1:32" ht="15.75" customHeight="1" outlineLevel="1">
      <c r="A561" s="17"/>
      <c r="B561" s="369" t="s">
        <v>829</v>
      </c>
      <c r="C561" s="170" t="s">
        <v>94</v>
      </c>
      <c r="D561" s="485" t="s">
        <v>40</v>
      </c>
      <c r="E561" s="482"/>
      <c r="F561" s="483"/>
      <c r="G561" s="483"/>
      <c r="H561" s="180">
        <f t="shared" si="214"/>
        <v>0</v>
      </c>
      <c r="I561" s="180">
        <f t="shared" si="215"/>
        <v>0</v>
      </c>
      <c r="J561" s="506"/>
      <c r="K561" s="511"/>
      <c r="L561" s="491">
        <v>0</v>
      </c>
      <c r="M561" s="196">
        <f t="shared" si="216"/>
        <v>0</v>
      </c>
      <c r="N561" s="198">
        <f t="shared" si="213"/>
        <v>0</v>
      </c>
      <c r="O561" s="506"/>
      <c r="P561" s="41"/>
      <c r="Q561" s="41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</row>
    <row r="562" spans="1:32" ht="15.75" customHeight="1" outlineLevel="1">
      <c r="A562" s="17"/>
      <c r="B562" s="369" t="s">
        <v>830</v>
      </c>
      <c r="C562" s="170" t="s">
        <v>168</v>
      </c>
      <c r="D562" s="485" t="s">
        <v>40</v>
      </c>
      <c r="E562" s="482"/>
      <c r="F562" s="483" t="s">
        <v>326</v>
      </c>
      <c r="G562" s="483"/>
      <c r="H562" s="180">
        <f t="shared" si="214"/>
        <v>0</v>
      </c>
      <c r="I562" s="180">
        <f t="shared" si="215"/>
        <v>0</v>
      </c>
      <c r="J562" s="506"/>
      <c r="K562" s="511"/>
      <c r="L562" s="491">
        <v>0</v>
      </c>
      <c r="M562" s="196">
        <f t="shared" si="216"/>
        <v>0</v>
      </c>
      <c r="N562" s="198">
        <f t="shared" si="213"/>
        <v>0</v>
      </c>
      <c r="O562" s="506"/>
      <c r="P562" s="41"/>
      <c r="Q562" s="41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</row>
    <row r="563" spans="1:32" ht="15.75" customHeight="1" outlineLevel="1">
      <c r="A563" s="17"/>
      <c r="B563" s="369" t="s">
        <v>831</v>
      </c>
      <c r="C563" s="170" t="s">
        <v>170</v>
      </c>
      <c r="D563" s="485" t="s">
        <v>40</v>
      </c>
      <c r="E563" s="482"/>
      <c r="F563" s="483"/>
      <c r="G563" s="483"/>
      <c r="H563" s="180">
        <f t="shared" si="214"/>
        <v>0</v>
      </c>
      <c r="I563" s="180">
        <f t="shared" si="215"/>
        <v>0</v>
      </c>
      <c r="J563" s="506"/>
      <c r="K563" s="511"/>
      <c r="L563" s="491">
        <v>0</v>
      </c>
      <c r="M563" s="196">
        <f t="shared" si="216"/>
        <v>0</v>
      </c>
      <c r="N563" s="198">
        <f t="shared" si="213"/>
        <v>0</v>
      </c>
      <c r="O563" s="506"/>
      <c r="P563" s="41"/>
      <c r="Q563" s="41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</row>
    <row r="564" spans="1:32" ht="15.75" customHeight="1" outlineLevel="1">
      <c r="A564" s="17"/>
      <c r="B564" s="369" t="s">
        <v>832</v>
      </c>
      <c r="C564" s="193" t="s">
        <v>329</v>
      </c>
      <c r="D564" s="485" t="s">
        <v>40</v>
      </c>
      <c r="E564" s="482"/>
      <c r="F564" s="483"/>
      <c r="G564" s="483"/>
      <c r="H564" s="180">
        <f t="shared" si="214"/>
        <v>0</v>
      </c>
      <c r="I564" s="180">
        <f t="shared" si="215"/>
        <v>0</v>
      </c>
      <c r="J564" s="506"/>
      <c r="K564" s="507"/>
      <c r="L564" s="491">
        <v>0</v>
      </c>
      <c r="M564" s="196">
        <f t="shared" si="216"/>
        <v>0</v>
      </c>
      <c r="N564" s="368">
        <f t="shared" si="213"/>
        <v>0</v>
      </c>
      <c r="O564" s="506"/>
      <c r="P564" s="41"/>
      <c r="Q564" s="41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</row>
    <row r="565" spans="1:32" ht="15.75" customHeight="1" outlineLevel="1">
      <c r="A565" s="17"/>
      <c r="B565" s="226" t="s">
        <v>833</v>
      </c>
      <c r="C565" s="227" t="s">
        <v>834</v>
      </c>
      <c r="D565" s="486"/>
      <c r="E565" s="487"/>
      <c r="F565" s="488"/>
      <c r="G565" s="488"/>
      <c r="H565" s="232">
        <f>SUM(H566:H571)</f>
        <v>0</v>
      </c>
      <c r="I565" s="232">
        <f>SUM(I566:I571)</f>
        <v>0</v>
      </c>
      <c r="J565" s="512"/>
      <c r="K565" s="515"/>
      <c r="L565" s="514">
        <f>SUM(L566:L571)</f>
        <v>0</v>
      </c>
      <c r="M565" s="330">
        <f>SUM(M566:M571)</f>
        <v>0</v>
      </c>
      <c r="N565" s="332">
        <f t="shared" si="213"/>
        <v>0</v>
      </c>
      <c r="O565" s="512"/>
      <c r="P565" s="41"/>
      <c r="Q565" s="41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</row>
    <row r="566" spans="1:32" ht="15.75" customHeight="1" outlineLevel="1">
      <c r="A566" s="17"/>
      <c r="B566" s="369" t="s">
        <v>835</v>
      </c>
      <c r="C566" s="170" t="s">
        <v>87</v>
      </c>
      <c r="D566" s="485" t="s">
        <v>40</v>
      </c>
      <c r="E566" s="482"/>
      <c r="F566" s="483"/>
      <c r="G566" s="483"/>
      <c r="H566" s="180">
        <f t="shared" ref="H566:H571" si="217">G566*E566</f>
        <v>0</v>
      </c>
      <c r="I566" s="180">
        <f t="shared" ref="I566:I571" si="218">IF(D566="SI",H566,0)</f>
        <v>0</v>
      </c>
      <c r="J566" s="506"/>
      <c r="K566" s="511"/>
      <c r="L566" s="491">
        <v>0</v>
      </c>
      <c r="M566" s="196">
        <f t="shared" ref="M566:M571" si="219">+L566-I566</f>
        <v>0</v>
      </c>
      <c r="N566" s="371">
        <f t="shared" si="213"/>
        <v>0</v>
      </c>
      <c r="O566" s="506"/>
      <c r="P566" s="41"/>
      <c r="Q566" s="41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</row>
    <row r="567" spans="1:32" ht="15.75" customHeight="1" outlineLevel="1">
      <c r="A567" s="17"/>
      <c r="B567" s="369" t="s">
        <v>836</v>
      </c>
      <c r="C567" s="170" t="s">
        <v>91</v>
      </c>
      <c r="D567" s="485" t="s">
        <v>40</v>
      </c>
      <c r="E567" s="482"/>
      <c r="F567" s="483" t="s">
        <v>321</v>
      </c>
      <c r="G567" s="483"/>
      <c r="H567" s="180">
        <f t="shared" si="217"/>
        <v>0</v>
      </c>
      <c r="I567" s="180">
        <f t="shared" si="218"/>
        <v>0</v>
      </c>
      <c r="J567" s="506"/>
      <c r="K567" s="511"/>
      <c r="L567" s="491">
        <v>0</v>
      </c>
      <c r="M567" s="196">
        <f t="shared" si="219"/>
        <v>0</v>
      </c>
      <c r="N567" s="198">
        <f t="shared" si="213"/>
        <v>0</v>
      </c>
      <c r="O567" s="506"/>
      <c r="P567" s="41"/>
      <c r="Q567" s="41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</row>
    <row r="568" spans="1:32" ht="15.75" customHeight="1" outlineLevel="1">
      <c r="A568" s="17"/>
      <c r="B568" s="369" t="s">
        <v>837</v>
      </c>
      <c r="C568" s="170" t="s">
        <v>94</v>
      </c>
      <c r="D568" s="485" t="s">
        <v>40</v>
      </c>
      <c r="E568" s="482"/>
      <c r="F568" s="483"/>
      <c r="G568" s="483"/>
      <c r="H568" s="180">
        <f t="shared" si="217"/>
        <v>0</v>
      </c>
      <c r="I568" s="180">
        <f t="shared" si="218"/>
        <v>0</v>
      </c>
      <c r="J568" s="506"/>
      <c r="K568" s="511"/>
      <c r="L568" s="491">
        <v>0</v>
      </c>
      <c r="M568" s="196">
        <f t="shared" si="219"/>
        <v>0</v>
      </c>
      <c r="N568" s="198">
        <f t="shared" si="213"/>
        <v>0</v>
      </c>
      <c r="O568" s="506"/>
      <c r="P568" s="41"/>
      <c r="Q568" s="41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</row>
    <row r="569" spans="1:32" ht="15.75" customHeight="1" outlineLevel="1">
      <c r="A569" s="17"/>
      <c r="B569" s="369" t="s">
        <v>838</v>
      </c>
      <c r="C569" s="170" t="s">
        <v>168</v>
      </c>
      <c r="D569" s="485" t="s">
        <v>40</v>
      </c>
      <c r="E569" s="482"/>
      <c r="F569" s="483" t="s">
        <v>326</v>
      </c>
      <c r="G569" s="483"/>
      <c r="H569" s="180">
        <f t="shared" si="217"/>
        <v>0</v>
      </c>
      <c r="I569" s="180">
        <f t="shared" si="218"/>
        <v>0</v>
      </c>
      <c r="J569" s="506"/>
      <c r="K569" s="511"/>
      <c r="L569" s="491">
        <v>0</v>
      </c>
      <c r="M569" s="196">
        <f t="shared" si="219"/>
        <v>0</v>
      </c>
      <c r="N569" s="198">
        <f t="shared" si="213"/>
        <v>0</v>
      </c>
      <c r="O569" s="506"/>
      <c r="P569" s="41"/>
      <c r="Q569" s="41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</row>
    <row r="570" spans="1:32" ht="15.75" customHeight="1" outlineLevel="1">
      <c r="A570" s="17"/>
      <c r="B570" s="369" t="s">
        <v>839</v>
      </c>
      <c r="C570" s="170" t="s">
        <v>170</v>
      </c>
      <c r="D570" s="485" t="s">
        <v>40</v>
      </c>
      <c r="E570" s="482"/>
      <c r="F570" s="483"/>
      <c r="G570" s="483"/>
      <c r="H570" s="180">
        <f t="shared" si="217"/>
        <v>0</v>
      </c>
      <c r="I570" s="180">
        <f t="shared" si="218"/>
        <v>0</v>
      </c>
      <c r="J570" s="506"/>
      <c r="K570" s="511"/>
      <c r="L570" s="491">
        <v>0</v>
      </c>
      <c r="M570" s="196">
        <f t="shared" si="219"/>
        <v>0</v>
      </c>
      <c r="N570" s="198">
        <f t="shared" si="213"/>
        <v>0</v>
      </c>
      <c r="O570" s="506"/>
      <c r="P570" s="41"/>
      <c r="Q570" s="41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</row>
    <row r="571" spans="1:32" ht="15.75" customHeight="1" outlineLevel="1">
      <c r="A571" s="17"/>
      <c r="B571" s="369" t="s">
        <v>840</v>
      </c>
      <c r="C571" s="193" t="s">
        <v>329</v>
      </c>
      <c r="D571" s="485" t="s">
        <v>40</v>
      </c>
      <c r="E571" s="482"/>
      <c r="F571" s="483"/>
      <c r="G571" s="483"/>
      <c r="H571" s="180">
        <f t="shared" si="217"/>
        <v>0</v>
      </c>
      <c r="I571" s="180">
        <f t="shared" si="218"/>
        <v>0</v>
      </c>
      <c r="J571" s="506"/>
      <c r="K571" s="507"/>
      <c r="L571" s="491">
        <v>0</v>
      </c>
      <c r="M571" s="196">
        <f t="shared" si="219"/>
        <v>0</v>
      </c>
      <c r="N571" s="368">
        <f t="shared" si="213"/>
        <v>0</v>
      </c>
      <c r="O571" s="506"/>
      <c r="P571" s="41"/>
      <c r="Q571" s="41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</row>
    <row r="572" spans="1:32" ht="15.75" customHeight="1" outlineLevel="1">
      <c r="A572" s="17"/>
      <c r="B572" s="226" t="s">
        <v>841</v>
      </c>
      <c r="C572" s="227" t="s">
        <v>842</v>
      </c>
      <c r="D572" s="486"/>
      <c r="E572" s="487"/>
      <c r="F572" s="488"/>
      <c r="G572" s="488"/>
      <c r="H572" s="232">
        <f>SUM(H573:H578)</f>
        <v>0</v>
      </c>
      <c r="I572" s="232">
        <f>SUM(I573:I578)</f>
        <v>0</v>
      </c>
      <c r="J572" s="512"/>
      <c r="K572" s="515"/>
      <c r="L572" s="514">
        <f>SUM(L573:L578)</f>
        <v>0</v>
      </c>
      <c r="M572" s="330">
        <f>SUM(M573:M578)</f>
        <v>0</v>
      </c>
      <c r="N572" s="332">
        <f t="shared" si="213"/>
        <v>0</v>
      </c>
      <c r="O572" s="512"/>
      <c r="P572" s="41"/>
      <c r="Q572" s="41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</row>
    <row r="573" spans="1:32" ht="15.75" customHeight="1" outlineLevel="1">
      <c r="A573" s="17"/>
      <c r="B573" s="369" t="s">
        <v>843</v>
      </c>
      <c r="C573" s="170" t="s">
        <v>87</v>
      </c>
      <c r="D573" s="485" t="s">
        <v>40</v>
      </c>
      <c r="E573" s="482"/>
      <c r="F573" s="483"/>
      <c r="G573" s="483"/>
      <c r="H573" s="180">
        <f t="shared" ref="H573:H578" si="220">G573*E573</f>
        <v>0</v>
      </c>
      <c r="I573" s="180">
        <f t="shared" ref="I573:I578" si="221">IF(D573="SI",H573,0)</f>
        <v>0</v>
      </c>
      <c r="J573" s="506"/>
      <c r="K573" s="511"/>
      <c r="L573" s="491">
        <v>0</v>
      </c>
      <c r="M573" s="196">
        <f t="shared" ref="M573:M578" si="222">+L573-I573</f>
        <v>0</v>
      </c>
      <c r="N573" s="371">
        <f t="shared" si="213"/>
        <v>0</v>
      </c>
      <c r="O573" s="506"/>
      <c r="P573" s="41"/>
      <c r="Q573" s="41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</row>
    <row r="574" spans="1:32" ht="15.75" customHeight="1" outlineLevel="1">
      <c r="A574" s="17"/>
      <c r="B574" s="369" t="s">
        <v>844</v>
      </c>
      <c r="C574" s="170" t="s">
        <v>91</v>
      </c>
      <c r="D574" s="485" t="s">
        <v>40</v>
      </c>
      <c r="E574" s="482"/>
      <c r="F574" s="483" t="s">
        <v>321</v>
      </c>
      <c r="G574" s="483"/>
      <c r="H574" s="180">
        <f t="shared" si="220"/>
        <v>0</v>
      </c>
      <c r="I574" s="180">
        <f t="shared" si="221"/>
        <v>0</v>
      </c>
      <c r="J574" s="506"/>
      <c r="K574" s="511"/>
      <c r="L574" s="491">
        <v>0</v>
      </c>
      <c r="M574" s="196">
        <f t="shared" si="222"/>
        <v>0</v>
      </c>
      <c r="N574" s="198">
        <f t="shared" si="213"/>
        <v>0</v>
      </c>
      <c r="O574" s="506"/>
      <c r="P574" s="41"/>
      <c r="Q574" s="41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</row>
    <row r="575" spans="1:32" ht="15.75" customHeight="1" outlineLevel="1">
      <c r="A575" s="17"/>
      <c r="B575" s="369" t="s">
        <v>845</v>
      </c>
      <c r="C575" s="170" t="s">
        <v>94</v>
      </c>
      <c r="D575" s="485" t="s">
        <v>40</v>
      </c>
      <c r="E575" s="482"/>
      <c r="F575" s="483"/>
      <c r="G575" s="483"/>
      <c r="H575" s="180">
        <f t="shared" si="220"/>
        <v>0</v>
      </c>
      <c r="I575" s="180">
        <f t="shared" si="221"/>
        <v>0</v>
      </c>
      <c r="J575" s="506"/>
      <c r="K575" s="511"/>
      <c r="L575" s="491">
        <v>0</v>
      </c>
      <c r="M575" s="196">
        <f t="shared" si="222"/>
        <v>0</v>
      </c>
      <c r="N575" s="198">
        <f t="shared" si="213"/>
        <v>0</v>
      </c>
      <c r="O575" s="506"/>
      <c r="P575" s="41"/>
      <c r="Q575" s="41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</row>
    <row r="576" spans="1:32" ht="15.75" customHeight="1" outlineLevel="1">
      <c r="A576" s="17"/>
      <c r="B576" s="369" t="s">
        <v>846</v>
      </c>
      <c r="C576" s="170" t="s">
        <v>168</v>
      </c>
      <c r="D576" s="485" t="s">
        <v>40</v>
      </c>
      <c r="E576" s="482"/>
      <c r="F576" s="483" t="s">
        <v>326</v>
      </c>
      <c r="G576" s="483"/>
      <c r="H576" s="180">
        <f t="shared" si="220"/>
        <v>0</v>
      </c>
      <c r="I576" s="180">
        <f t="shared" si="221"/>
        <v>0</v>
      </c>
      <c r="J576" s="506"/>
      <c r="K576" s="511"/>
      <c r="L576" s="491">
        <v>0</v>
      </c>
      <c r="M576" s="196">
        <f t="shared" si="222"/>
        <v>0</v>
      </c>
      <c r="N576" s="198">
        <f t="shared" si="213"/>
        <v>0</v>
      </c>
      <c r="O576" s="506"/>
      <c r="P576" s="41"/>
      <c r="Q576" s="41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</row>
    <row r="577" spans="1:32" ht="15.75" customHeight="1" outlineLevel="1">
      <c r="A577" s="17"/>
      <c r="B577" s="369" t="s">
        <v>847</v>
      </c>
      <c r="C577" s="170" t="s">
        <v>170</v>
      </c>
      <c r="D577" s="485" t="s">
        <v>40</v>
      </c>
      <c r="E577" s="482"/>
      <c r="F577" s="483"/>
      <c r="G577" s="483"/>
      <c r="H577" s="180">
        <f t="shared" si="220"/>
        <v>0</v>
      </c>
      <c r="I577" s="180">
        <f t="shared" si="221"/>
        <v>0</v>
      </c>
      <c r="J577" s="506"/>
      <c r="K577" s="511"/>
      <c r="L577" s="491">
        <v>0</v>
      </c>
      <c r="M577" s="196">
        <f t="shared" si="222"/>
        <v>0</v>
      </c>
      <c r="N577" s="198">
        <f t="shared" si="213"/>
        <v>0</v>
      </c>
      <c r="O577" s="506"/>
      <c r="P577" s="41"/>
      <c r="Q577" s="41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</row>
    <row r="578" spans="1:32" ht="15.75" customHeight="1" outlineLevel="1">
      <c r="A578" s="17"/>
      <c r="B578" s="369" t="s">
        <v>848</v>
      </c>
      <c r="C578" s="193" t="s">
        <v>329</v>
      </c>
      <c r="D578" s="485" t="s">
        <v>40</v>
      </c>
      <c r="E578" s="482"/>
      <c r="F578" s="483"/>
      <c r="G578" s="483"/>
      <c r="H578" s="180">
        <f t="shared" si="220"/>
        <v>0</v>
      </c>
      <c r="I578" s="180">
        <f t="shared" si="221"/>
        <v>0</v>
      </c>
      <c r="J578" s="506"/>
      <c r="K578" s="507"/>
      <c r="L578" s="491">
        <v>0</v>
      </c>
      <c r="M578" s="196">
        <f t="shared" si="222"/>
        <v>0</v>
      </c>
      <c r="N578" s="368">
        <f t="shared" si="213"/>
        <v>0</v>
      </c>
      <c r="O578" s="506"/>
      <c r="P578" s="41"/>
      <c r="Q578" s="41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</row>
    <row r="579" spans="1:32" ht="15.75" customHeight="1" outlineLevel="1">
      <c r="A579" s="17"/>
      <c r="B579" s="226" t="s">
        <v>849</v>
      </c>
      <c r="C579" s="227" t="s">
        <v>850</v>
      </c>
      <c r="D579" s="486"/>
      <c r="E579" s="487"/>
      <c r="F579" s="488"/>
      <c r="G579" s="488"/>
      <c r="H579" s="232">
        <f>SUM(H580:H585)</f>
        <v>0</v>
      </c>
      <c r="I579" s="232">
        <f>SUM(I580:I585)</f>
        <v>0</v>
      </c>
      <c r="J579" s="512"/>
      <c r="K579" s="515"/>
      <c r="L579" s="514">
        <f>SUM(L580:L585)</f>
        <v>0</v>
      </c>
      <c r="M579" s="330">
        <f>SUM(M580:M585)</f>
        <v>0</v>
      </c>
      <c r="N579" s="332">
        <f t="shared" si="213"/>
        <v>0</v>
      </c>
      <c r="O579" s="512"/>
      <c r="P579" s="41"/>
      <c r="Q579" s="41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</row>
    <row r="580" spans="1:32" ht="15.75" customHeight="1" outlineLevel="1">
      <c r="A580" s="17"/>
      <c r="B580" s="369" t="s">
        <v>851</v>
      </c>
      <c r="C580" s="170" t="s">
        <v>87</v>
      </c>
      <c r="D580" s="485" t="s">
        <v>40</v>
      </c>
      <c r="E580" s="482"/>
      <c r="F580" s="483"/>
      <c r="G580" s="483"/>
      <c r="H580" s="180">
        <f t="shared" ref="H580:H585" si="223">G580*E580</f>
        <v>0</v>
      </c>
      <c r="I580" s="180">
        <f t="shared" ref="I580:I585" si="224">IF(D580="SI",H580,0)</f>
        <v>0</v>
      </c>
      <c r="J580" s="506"/>
      <c r="K580" s="511"/>
      <c r="L580" s="491">
        <v>0</v>
      </c>
      <c r="M580" s="196">
        <f t="shared" ref="M580:M585" si="225">+L580-I580</f>
        <v>0</v>
      </c>
      <c r="N580" s="371">
        <f t="shared" si="213"/>
        <v>0</v>
      </c>
      <c r="O580" s="506"/>
      <c r="P580" s="41"/>
      <c r="Q580" s="41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</row>
    <row r="581" spans="1:32" ht="15.75" customHeight="1" outlineLevel="1">
      <c r="A581" s="17"/>
      <c r="B581" s="369" t="s">
        <v>852</v>
      </c>
      <c r="C581" s="170" t="s">
        <v>91</v>
      </c>
      <c r="D581" s="485" t="s">
        <v>40</v>
      </c>
      <c r="E581" s="482"/>
      <c r="F581" s="483" t="s">
        <v>321</v>
      </c>
      <c r="G581" s="483"/>
      <c r="H581" s="180">
        <f t="shared" si="223"/>
        <v>0</v>
      </c>
      <c r="I581" s="180">
        <f t="shared" si="224"/>
        <v>0</v>
      </c>
      <c r="J581" s="506"/>
      <c r="K581" s="511"/>
      <c r="L581" s="491">
        <v>0</v>
      </c>
      <c r="M581" s="196">
        <f t="shared" si="225"/>
        <v>0</v>
      </c>
      <c r="N581" s="198">
        <f t="shared" si="213"/>
        <v>0</v>
      </c>
      <c r="O581" s="506"/>
      <c r="P581" s="41"/>
      <c r="Q581" s="41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</row>
    <row r="582" spans="1:32" ht="15.75" customHeight="1" outlineLevel="1">
      <c r="A582" s="17"/>
      <c r="B582" s="369" t="s">
        <v>853</v>
      </c>
      <c r="C582" s="170" t="s">
        <v>94</v>
      </c>
      <c r="D582" s="485" t="s">
        <v>40</v>
      </c>
      <c r="E582" s="482"/>
      <c r="F582" s="483"/>
      <c r="G582" s="483"/>
      <c r="H582" s="180">
        <f t="shared" si="223"/>
        <v>0</v>
      </c>
      <c r="I582" s="180">
        <f t="shared" si="224"/>
        <v>0</v>
      </c>
      <c r="J582" s="506"/>
      <c r="K582" s="511"/>
      <c r="L582" s="491">
        <v>0</v>
      </c>
      <c r="M582" s="196">
        <f t="shared" si="225"/>
        <v>0</v>
      </c>
      <c r="N582" s="198">
        <f t="shared" si="213"/>
        <v>0</v>
      </c>
      <c r="O582" s="506"/>
      <c r="P582" s="41"/>
      <c r="Q582" s="41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</row>
    <row r="583" spans="1:32" ht="15.75" customHeight="1" outlineLevel="1">
      <c r="A583" s="17"/>
      <c r="B583" s="369" t="s">
        <v>854</v>
      </c>
      <c r="C583" s="170" t="s">
        <v>168</v>
      </c>
      <c r="D583" s="485" t="s">
        <v>40</v>
      </c>
      <c r="E583" s="482"/>
      <c r="F583" s="483" t="s">
        <v>326</v>
      </c>
      <c r="G583" s="483"/>
      <c r="H583" s="180">
        <f t="shared" si="223"/>
        <v>0</v>
      </c>
      <c r="I583" s="180">
        <f t="shared" si="224"/>
        <v>0</v>
      </c>
      <c r="J583" s="506"/>
      <c r="K583" s="511"/>
      <c r="L583" s="491">
        <v>0</v>
      </c>
      <c r="M583" s="196">
        <f t="shared" si="225"/>
        <v>0</v>
      </c>
      <c r="N583" s="198">
        <f t="shared" si="213"/>
        <v>0</v>
      </c>
      <c r="O583" s="506"/>
      <c r="P583" s="41"/>
      <c r="Q583" s="41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</row>
    <row r="584" spans="1:32" ht="15.75" customHeight="1" outlineLevel="1">
      <c r="A584" s="17"/>
      <c r="B584" s="369" t="s">
        <v>855</v>
      </c>
      <c r="C584" s="170" t="s">
        <v>170</v>
      </c>
      <c r="D584" s="485" t="s">
        <v>40</v>
      </c>
      <c r="E584" s="482"/>
      <c r="F584" s="483"/>
      <c r="G584" s="483"/>
      <c r="H584" s="180">
        <f t="shared" si="223"/>
        <v>0</v>
      </c>
      <c r="I584" s="180">
        <f t="shared" si="224"/>
        <v>0</v>
      </c>
      <c r="J584" s="506"/>
      <c r="K584" s="511"/>
      <c r="L584" s="491">
        <v>0</v>
      </c>
      <c r="M584" s="196">
        <f t="shared" si="225"/>
        <v>0</v>
      </c>
      <c r="N584" s="198">
        <f t="shared" si="213"/>
        <v>0</v>
      </c>
      <c r="O584" s="506"/>
      <c r="P584" s="41"/>
      <c r="Q584" s="41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</row>
    <row r="585" spans="1:32" ht="15.75" customHeight="1" outlineLevel="1">
      <c r="A585" s="17"/>
      <c r="B585" s="369" t="s">
        <v>856</v>
      </c>
      <c r="C585" s="193" t="s">
        <v>329</v>
      </c>
      <c r="D585" s="485" t="s">
        <v>40</v>
      </c>
      <c r="E585" s="482"/>
      <c r="F585" s="483"/>
      <c r="G585" s="483"/>
      <c r="H585" s="180">
        <f t="shared" si="223"/>
        <v>0</v>
      </c>
      <c r="I585" s="180">
        <f t="shared" si="224"/>
        <v>0</v>
      </c>
      <c r="J585" s="506"/>
      <c r="K585" s="507"/>
      <c r="L585" s="491">
        <v>0</v>
      </c>
      <c r="M585" s="196">
        <f t="shared" si="225"/>
        <v>0</v>
      </c>
      <c r="N585" s="368">
        <f t="shared" si="213"/>
        <v>0</v>
      </c>
      <c r="O585" s="506"/>
      <c r="P585" s="41"/>
      <c r="Q585" s="41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</row>
    <row r="586" spans="1:32" ht="15.75" customHeight="1" outlineLevel="1">
      <c r="A586" s="17"/>
      <c r="B586" s="226" t="s">
        <v>857</v>
      </c>
      <c r="C586" s="227" t="s">
        <v>858</v>
      </c>
      <c r="D586" s="486"/>
      <c r="E586" s="487"/>
      <c r="F586" s="488"/>
      <c r="G586" s="488"/>
      <c r="H586" s="232">
        <f>SUM(H587:H592)</f>
        <v>0</v>
      </c>
      <c r="I586" s="232">
        <f>SUM(I587:I592)</f>
        <v>0</v>
      </c>
      <c r="J586" s="512"/>
      <c r="K586" s="515"/>
      <c r="L586" s="514">
        <f>SUM(L587:L592)</f>
        <v>0</v>
      </c>
      <c r="M586" s="330">
        <f>SUM(M587:M592)</f>
        <v>0</v>
      </c>
      <c r="N586" s="332">
        <f t="shared" si="213"/>
        <v>0</v>
      </c>
      <c r="O586" s="512"/>
      <c r="P586" s="41"/>
      <c r="Q586" s="41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</row>
    <row r="587" spans="1:32" ht="15.75" customHeight="1" outlineLevel="1">
      <c r="A587" s="17"/>
      <c r="B587" s="369" t="s">
        <v>859</v>
      </c>
      <c r="C587" s="170" t="s">
        <v>87</v>
      </c>
      <c r="D587" s="485" t="s">
        <v>40</v>
      </c>
      <c r="E587" s="482"/>
      <c r="F587" s="483"/>
      <c r="G587" s="483"/>
      <c r="H587" s="180">
        <f t="shared" ref="H587:H592" si="226">G587*E587</f>
        <v>0</v>
      </c>
      <c r="I587" s="180">
        <f t="shared" ref="I587:I592" si="227">IF(D587="SI",H587,0)</f>
        <v>0</v>
      </c>
      <c r="J587" s="506"/>
      <c r="K587" s="511"/>
      <c r="L587" s="491">
        <v>0</v>
      </c>
      <c r="M587" s="196">
        <f t="shared" ref="M587:M592" si="228">+L587-I587</f>
        <v>0</v>
      </c>
      <c r="N587" s="198">
        <f t="shared" si="213"/>
        <v>0</v>
      </c>
      <c r="O587" s="506"/>
      <c r="P587" s="41"/>
      <c r="Q587" s="41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</row>
    <row r="588" spans="1:32" ht="15.75" customHeight="1" outlineLevel="1">
      <c r="A588" s="17"/>
      <c r="B588" s="369" t="s">
        <v>860</v>
      </c>
      <c r="C588" s="170" t="s">
        <v>91</v>
      </c>
      <c r="D588" s="485" t="s">
        <v>40</v>
      </c>
      <c r="E588" s="482"/>
      <c r="F588" s="483" t="s">
        <v>321</v>
      </c>
      <c r="G588" s="483"/>
      <c r="H588" s="180">
        <f t="shared" si="226"/>
        <v>0</v>
      </c>
      <c r="I588" s="180">
        <f t="shared" si="227"/>
        <v>0</v>
      </c>
      <c r="J588" s="506"/>
      <c r="K588" s="511"/>
      <c r="L588" s="491">
        <v>0</v>
      </c>
      <c r="M588" s="196">
        <f t="shared" si="228"/>
        <v>0</v>
      </c>
      <c r="N588" s="198">
        <f t="shared" si="213"/>
        <v>0</v>
      </c>
      <c r="O588" s="506"/>
      <c r="P588" s="41"/>
      <c r="Q588" s="41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</row>
    <row r="589" spans="1:32" ht="15.75" customHeight="1" outlineLevel="1">
      <c r="A589" s="17"/>
      <c r="B589" s="369" t="s">
        <v>861</v>
      </c>
      <c r="C589" s="170" t="s">
        <v>94</v>
      </c>
      <c r="D589" s="485" t="s">
        <v>40</v>
      </c>
      <c r="E589" s="482"/>
      <c r="F589" s="483"/>
      <c r="G589" s="483"/>
      <c r="H589" s="180">
        <f t="shared" si="226"/>
        <v>0</v>
      </c>
      <c r="I589" s="180">
        <f t="shared" si="227"/>
        <v>0</v>
      </c>
      <c r="J589" s="506"/>
      <c r="K589" s="511"/>
      <c r="L589" s="491">
        <v>0</v>
      </c>
      <c r="M589" s="196">
        <f t="shared" si="228"/>
        <v>0</v>
      </c>
      <c r="N589" s="198">
        <f t="shared" si="213"/>
        <v>0</v>
      </c>
      <c r="O589" s="506"/>
      <c r="P589" s="41"/>
      <c r="Q589" s="41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</row>
    <row r="590" spans="1:32" ht="15.75" customHeight="1" outlineLevel="1">
      <c r="A590" s="17"/>
      <c r="B590" s="369" t="s">
        <v>862</v>
      </c>
      <c r="C590" s="170" t="s">
        <v>168</v>
      </c>
      <c r="D590" s="485" t="s">
        <v>40</v>
      </c>
      <c r="E590" s="482"/>
      <c r="F590" s="483" t="s">
        <v>326</v>
      </c>
      <c r="G590" s="483"/>
      <c r="H590" s="180">
        <f t="shared" si="226"/>
        <v>0</v>
      </c>
      <c r="I590" s="180">
        <f t="shared" si="227"/>
        <v>0</v>
      </c>
      <c r="J590" s="506"/>
      <c r="K590" s="511"/>
      <c r="L590" s="491">
        <v>0</v>
      </c>
      <c r="M590" s="196">
        <f t="shared" si="228"/>
        <v>0</v>
      </c>
      <c r="N590" s="198">
        <f t="shared" si="213"/>
        <v>0</v>
      </c>
      <c r="O590" s="506"/>
      <c r="P590" s="41"/>
      <c r="Q590" s="41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</row>
    <row r="591" spans="1:32" ht="15.75" customHeight="1" outlineLevel="1">
      <c r="A591" s="17"/>
      <c r="B591" s="369" t="s">
        <v>863</v>
      </c>
      <c r="C591" s="170" t="s">
        <v>170</v>
      </c>
      <c r="D591" s="485" t="s">
        <v>40</v>
      </c>
      <c r="E591" s="482"/>
      <c r="F591" s="483"/>
      <c r="G591" s="483"/>
      <c r="H591" s="180">
        <f t="shared" si="226"/>
        <v>0</v>
      </c>
      <c r="I591" s="180">
        <f t="shared" si="227"/>
        <v>0</v>
      </c>
      <c r="J591" s="506"/>
      <c r="K591" s="511"/>
      <c r="L591" s="491">
        <v>0</v>
      </c>
      <c r="M591" s="196">
        <f t="shared" si="228"/>
        <v>0</v>
      </c>
      <c r="N591" s="198">
        <f t="shared" si="213"/>
        <v>0</v>
      </c>
      <c r="O591" s="506"/>
      <c r="P591" s="41"/>
      <c r="Q591" s="41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</row>
    <row r="592" spans="1:32" ht="15.75" customHeight="1" outlineLevel="1">
      <c r="A592" s="17"/>
      <c r="B592" s="369" t="s">
        <v>864</v>
      </c>
      <c r="C592" s="193" t="s">
        <v>329</v>
      </c>
      <c r="D592" s="485" t="s">
        <v>40</v>
      </c>
      <c r="E592" s="482"/>
      <c r="F592" s="483"/>
      <c r="G592" s="483"/>
      <c r="H592" s="180">
        <f t="shared" si="226"/>
        <v>0</v>
      </c>
      <c r="I592" s="180">
        <f t="shared" si="227"/>
        <v>0</v>
      </c>
      <c r="J592" s="506"/>
      <c r="K592" s="507"/>
      <c r="L592" s="491">
        <v>0</v>
      </c>
      <c r="M592" s="196">
        <f t="shared" si="228"/>
        <v>0</v>
      </c>
      <c r="N592" s="368">
        <f t="shared" si="213"/>
        <v>0</v>
      </c>
      <c r="O592" s="506"/>
      <c r="P592" s="41"/>
      <c r="Q592" s="41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</row>
    <row r="593" spans="1:32" ht="15.75" customHeight="1" outlineLevel="1">
      <c r="A593" s="17"/>
      <c r="B593" s="226" t="s">
        <v>865</v>
      </c>
      <c r="C593" s="227" t="s">
        <v>866</v>
      </c>
      <c r="D593" s="486"/>
      <c r="E593" s="487"/>
      <c r="F593" s="488"/>
      <c r="G593" s="488"/>
      <c r="H593" s="232">
        <f>SUM(H594:H599)</f>
        <v>0</v>
      </c>
      <c r="I593" s="232">
        <f>SUM(I594:I599)</f>
        <v>0</v>
      </c>
      <c r="J593" s="512"/>
      <c r="K593" s="515"/>
      <c r="L593" s="514">
        <f>SUM(L594:L599)</f>
        <v>0</v>
      </c>
      <c r="M593" s="330">
        <f>SUM(M594:M599)</f>
        <v>0</v>
      </c>
      <c r="N593" s="332">
        <f t="shared" si="213"/>
        <v>0</v>
      </c>
      <c r="O593" s="512"/>
      <c r="P593" s="41"/>
      <c r="Q593" s="41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</row>
    <row r="594" spans="1:32" ht="15.75" customHeight="1" outlineLevel="1">
      <c r="A594" s="17"/>
      <c r="B594" s="369" t="s">
        <v>867</v>
      </c>
      <c r="C594" s="170" t="s">
        <v>87</v>
      </c>
      <c r="D594" s="485" t="s">
        <v>40</v>
      </c>
      <c r="E594" s="482"/>
      <c r="F594" s="483"/>
      <c r="G594" s="483"/>
      <c r="H594" s="180">
        <f t="shared" ref="H594:H599" si="229">G594*E594</f>
        <v>0</v>
      </c>
      <c r="I594" s="180">
        <f t="shared" ref="I594:I599" si="230">IF(D594="SI",H594,0)</f>
        <v>0</v>
      </c>
      <c r="J594" s="506"/>
      <c r="K594" s="511"/>
      <c r="L594" s="491">
        <v>0</v>
      </c>
      <c r="M594" s="196">
        <f t="shared" ref="M594:M599" si="231">+L594-I594</f>
        <v>0</v>
      </c>
      <c r="N594" s="371">
        <f t="shared" si="213"/>
        <v>0</v>
      </c>
      <c r="O594" s="506"/>
      <c r="P594" s="41"/>
      <c r="Q594" s="41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</row>
    <row r="595" spans="1:32" ht="15.75" customHeight="1" outlineLevel="1">
      <c r="A595" s="17"/>
      <c r="B595" s="369" t="s">
        <v>868</v>
      </c>
      <c r="C595" s="170" t="s">
        <v>91</v>
      </c>
      <c r="D595" s="485" t="s">
        <v>40</v>
      </c>
      <c r="E595" s="482"/>
      <c r="F595" s="483" t="s">
        <v>321</v>
      </c>
      <c r="G595" s="483"/>
      <c r="H595" s="180">
        <f t="shared" si="229"/>
        <v>0</v>
      </c>
      <c r="I595" s="180">
        <f t="shared" si="230"/>
        <v>0</v>
      </c>
      <c r="J595" s="506"/>
      <c r="K595" s="511"/>
      <c r="L595" s="491">
        <v>0</v>
      </c>
      <c r="M595" s="196">
        <f t="shared" si="231"/>
        <v>0</v>
      </c>
      <c r="N595" s="198">
        <f t="shared" si="213"/>
        <v>0</v>
      </c>
      <c r="O595" s="506"/>
      <c r="P595" s="41"/>
      <c r="Q595" s="41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</row>
    <row r="596" spans="1:32" ht="15.75" customHeight="1" outlineLevel="1">
      <c r="A596" s="17"/>
      <c r="B596" s="369" t="s">
        <v>869</v>
      </c>
      <c r="C596" s="170" t="s">
        <v>94</v>
      </c>
      <c r="D596" s="485" t="s">
        <v>40</v>
      </c>
      <c r="E596" s="482"/>
      <c r="F596" s="483"/>
      <c r="G596" s="483"/>
      <c r="H596" s="180">
        <f t="shared" si="229"/>
        <v>0</v>
      </c>
      <c r="I596" s="180">
        <f t="shared" si="230"/>
        <v>0</v>
      </c>
      <c r="J596" s="506"/>
      <c r="K596" s="511"/>
      <c r="L596" s="491">
        <v>0</v>
      </c>
      <c r="M596" s="196">
        <f t="shared" si="231"/>
        <v>0</v>
      </c>
      <c r="N596" s="198">
        <f t="shared" si="213"/>
        <v>0</v>
      </c>
      <c r="O596" s="506"/>
      <c r="P596" s="41"/>
      <c r="Q596" s="41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</row>
    <row r="597" spans="1:32" ht="15.75" customHeight="1" outlineLevel="1">
      <c r="A597" s="17"/>
      <c r="B597" s="369" t="s">
        <v>870</v>
      </c>
      <c r="C597" s="170" t="s">
        <v>168</v>
      </c>
      <c r="D597" s="485" t="s">
        <v>40</v>
      </c>
      <c r="E597" s="482"/>
      <c r="F597" s="483" t="s">
        <v>326</v>
      </c>
      <c r="G597" s="483"/>
      <c r="H597" s="180">
        <f t="shared" si="229"/>
        <v>0</v>
      </c>
      <c r="I597" s="180">
        <f t="shared" si="230"/>
        <v>0</v>
      </c>
      <c r="J597" s="506"/>
      <c r="K597" s="511"/>
      <c r="L597" s="491">
        <v>0</v>
      </c>
      <c r="M597" s="196">
        <f t="shared" si="231"/>
        <v>0</v>
      </c>
      <c r="N597" s="198">
        <f t="shared" si="213"/>
        <v>0</v>
      </c>
      <c r="O597" s="506"/>
      <c r="P597" s="41"/>
      <c r="Q597" s="41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</row>
    <row r="598" spans="1:32" ht="15.75" customHeight="1" outlineLevel="1">
      <c r="A598" s="17"/>
      <c r="B598" s="369" t="s">
        <v>871</v>
      </c>
      <c r="C598" s="170" t="s">
        <v>170</v>
      </c>
      <c r="D598" s="485" t="s">
        <v>40</v>
      </c>
      <c r="E598" s="482"/>
      <c r="F598" s="483"/>
      <c r="G598" s="483"/>
      <c r="H598" s="180">
        <f t="shared" si="229"/>
        <v>0</v>
      </c>
      <c r="I598" s="180">
        <f t="shared" si="230"/>
        <v>0</v>
      </c>
      <c r="J598" s="506"/>
      <c r="K598" s="511"/>
      <c r="L598" s="491">
        <v>0</v>
      </c>
      <c r="M598" s="196">
        <f t="shared" si="231"/>
        <v>0</v>
      </c>
      <c r="N598" s="198">
        <f t="shared" si="213"/>
        <v>0</v>
      </c>
      <c r="O598" s="506"/>
      <c r="P598" s="41"/>
      <c r="Q598" s="41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</row>
    <row r="599" spans="1:32" ht="15.75" customHeight="1" outlineLevel="1">
      <c r="A599" s="17"/>
      <c r="B599" s="369" t="s">
        <v>872</v>
      </c>
      <c r="C599" s="193" t="s">
        <v>329</v>
      </c>
      <c r="D599" s="485" t="s">
        <v>40</v>
      </c>
      <c r="E599" s="482"/>
      <c r="F599" s="483"/>
      <c r="G599" s="483"/>
      <c r="H599" s="180">
        <f t="shared" si="229"/>
        <v>0</v>
      </c>
      <c r="I599" s="180">
        <f t="shared" si="230"/>
        <v>0</v>
      </c>
      <c r="J599" s="506"/>
      <c r="K599" s="507"/>
      <c r="L599" s="491">
        <v>0</v>
      </c>
      <c r="M599" s="196">
        <f t="shared" si="231"/>
        <v>0</v>
      </c>
      <c r="N599" s="368">
        <f t="shared" si="213"/>
        <v>0</v>
      </c>
      <c r="O599" s="506"/>
      <c r="P599" s="41"/>
      <c r="Q599" s="41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</row>
    <row r="600" spans="1:32" ht="15.75" customHeight="1" outlineLevel="1">
      <c r="A600" s="17"/>
      <c r="B600" s="226" t="s">
        <v>873</v>
      </c>
      <c r="C600" s="227" t="s">
        <v>874</v>
      </c>
      <c r="D600" s="486"/>
      <c r="E600" s="487"/>
      <c r="F600" s="488"/>
      <c r="G600" s="488"/>
      <c r="H600" s="232">
        <f>SUM(H601:H606)</f>
        <v>0</v>
      </c>
      <c r="I600" s="232">
        <f>SUM(I601:I606)</f>
        <v>0</v>
      </c>
      <c r="J600" s="512"/>
      <c r="K600" s="515"/>
      <c r="L600" s="514">
        <f>SUM(L601:L606)</f>
        <v>0</v>
      </c>
      <c r="M600" s="330">
        <f>SUM(M601:M606)</f>
        <v>0</v>
      </c>
      <c r="N600" s="332">
        <f t="shared" si="213"/>
        <v>0</v>
      </c>
      <c r="O600" s="512"/>
      <c r="P600" s="41"/>
      <c r="Q600" s="41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</row>
    <row r="601" spans="1:32" ht="15.75" customHeight="1" outlineLevel="1">
      <c r="A601" s="17"/>
      <c r="B601" s="369" t="s">
        <v>875</v>
      </c>
      <c r="C601" s="170" t="s">
        <v>87</v>
      </c>
      <c r="D601" s="485" t="s">
        <v>40</v>
      </c>
      <c r="E601" s="482"/>
      <c r="F601" s="483"/>
      <c r="G601" s="483"/>
      <c r="H601" s="180">
        <f t="shared" ref="H601:H606" si="232">G601*E601</f>
        <v>0</v>
      </c>
      <c r="I601" s="180">
        <f t="shared" ref="I601:I606" si="233">IF(D601="SI",H601,0)</f>
        <v>0</v>
      </c>
      <c r="J601" s="506"/>
      <c r="K601" s="511"/>
      <c r="L601" s="491">
        <v>0</v>
      </c>
      <c r="M601" s="196">
        <f t="shared" ref="M601:M606" si="234">+L601-I601</f>
        <v>0</v>
      </c>
      <c r="N601" s="371">
        <f t="shared" si="213"/>
        <v>0</v>
      </c>
      <c r="O601" s="506"/>
      <c r="P601" s="41"/>
      <c r="Q601" s="41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</row>
    <row r="602" spans="1:32" ht="15.75" customHeight="1" outlineLevel="1">
      <c r="A602" s="17"/>
      <c r="B602" s="369" t="s">
        <v>876</v>
      </c>
      <c r="C602" s="170" t="s">
        <v>91</v>
      </c>
      <c r="D602" s="485" t="s">
        <v>40</v>
      </c>
      <c r="E602" s="482"/>
      <c r="F602" s="483" t="s">
        <v>321</v>
      </c>
      <c r="G602" s="483"/>
      <c r="H602" s="180">
        <f t="shared" si="232"/>
        <v>0</v>
      </c>
      <c r="I602" s="180">
        <f t="shared" si="233"/>
        <v>0</v>
      </c>
      <c r="J602" s="506"/>
      <c r="K602" s="511"/>
      <c r="L602" s="491">
        <v>0</v>
      </c>
      <c r="M602" s="196">
        <f t="shared" si="234"/>
        <v>0</v>
      </c>
      <c r="N602" s="198">
        <f t="shared" si="213"/>
        <v>0</v>
      </c>
      <c r="O602" s="506"/>
      <c r="P602" s="41"/>
      <c r="Q602" s="41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</row>
    <row r="603" spans="1:32" ht="15.75" customHeight="1" outlineLevel="1">
      <c r="A603" s="17"/>
      <c r="B603" s="369" t="s">
        <v>877</v>
      </c>
      <c r="C603" s="170" t="s">
        <v>94</v>
      </c>
      <c r="D603" s="485" t="s">
        <v>40</v>
      </c>
      <c r="E603" s="482"/>
      <c r="F603" s="483"/>
      <c r="G603" s="483"/>
      <c r="H603" s="180">
        <f t="shared" si="232"/>
        <v>0</v>
      </c>
      <c r="I603" s="180">
        <f t="shared" si="233"/>
        <v>0</v>
      </c>
      <c r="J603" s="506"/>
      <c r="K603" s="511"/>
      <c r="L603" s="491">
        <v>0</v>
      </c>
      <c r="M603" s="196">
        <f t="shared" si="234"/>
        <v>0</v>
      </c>
      <c r="N603" s="198">
        <f t="shared" si="213"/>
        <v>0</v>
      </c>
      <c r="O603" s="506"/>
      <c r="P603" s="41"/>
      <c r="Q603" s="41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</row>
    <row r="604" spans="1:32" ht="15.75" customHeight="1" outlineLevel="1">
      <c r="A604" s="17"/>
      <c r="B604" s="369" t="s">
        <v>878</v>
      </c>
      <c r="C604" s="170" t="s">
        <v>168</v>
      </c>
      <c r="D604" s="485" t="s">
        <v>40</v>
      </c>
      <c r="E604" s="482"/>
      <c r="F604" s="483" t="s">
        <v>326</v>
      </c>
      <c r="G604" s="483"/>
      <c r="H604" s="180">
        <f t="shared" si="232"/>
        <v>0</v>
      </c>
      <c r="I604" s="180">
        <f t="shared" si="233"/>
        <v>0</v>
      </c>
      <c r="J604" s="506"/>
      <c r="K604" s="511"/>
      <c r="L604" s="491">
        <v>0</v>
      </c>
      <c r="M604" s="196">
        <f t="shared" si="234"/>
        <v>0</v>
      </c>
      <c r="N604" s="198">
        <f t="shared" si="213"/>
        <v>0</v>
      </c>
      <c r="O604" s="506"/>
      <c r="P604" s="41"/>
      <c r="Q604" s="41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</row>
    <row r="605" spans="1:32" ht="15.75" customHeight="1" outlineLevel="1">
      <c r="A605" s="17"/>
      <c r="B605" s="369" t="s">
        <v>879</v>
      </c>
      <c r="C605" s="170" t="s">
        <v>170</v>
      </c>
      <c r="D605" s="485" t="s">
        <v>40</v>
      </c>
      <c r="E605" s="482"/>
      <c r="F605" s="483"/>
      <c r="G605" s="483"/>
      <c r="H605" s="180">
        <f t="shared" si="232"/>
        <v>0</v>
      </c>
      <c r="I605" s="180">
        <f t="shared" si="233"/>
        <v>0</v>
      </c>
      <c r="J605" s="506"/>
      <c r="K605" s="511"/>
      <c r="L605" s="491">
        <v>0</v>
      </c>
      <c r="M605" s="196">
        <f t="shared" si="234"/>
        <v>0</v>
      </c>
      <c r="N605" s="198">
        <f t="shared" si="213"/>
        <v>0</v>
      </c>
      <c r="O605" s="506"/>
      <c r="P605" s="41"/>
      <c r="Q605" s="41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</row>
    <row r="606" spans="1:32" ht="15.75" customHeight="1" outlineLevel="1">
      <c r="A606" s="17"/>
      <c r="B606" s="369" t="s">
        <v>880</v>
      </c>
      <c r="C606" s="193" t="s">
        <v>329</v>
      </c>
      <c r="D606" s="485" t="s">
        <v>40</v>
      </c>
      <c r="E606" s="482"/>
      <c r="F606" s="483"/>
      <c r="G606" s="483"/>
      <c r="H606" s="180">
        <f t="shared" si="232"/>
        <v>0</v>
      </c>
      <c r="I606" s="180">
        <f t="shared" si="233"/>
        <v>0</v>
      </c>
      <c r="J606" s="506"/>
      <c r="K606" s="507"/>
      <c r="L606" s="491">
        <v>0</v>
      </c>
      <c r="M606" s="196">
        <f t="shared" si="234"/>
        <v>0</v>
      </c>
      <c r="N606" s="368">
        <f t="shared" si="213"/>
        <v>0</v>
      </c>
      <c r="O606" s="506"/>
      <c r="P606" s="41"/>
      <c r="Q606" s="41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</row>
    <row r="607" spans="1:32" ht="15.75" customHeight="1" outlineLevel="1">
      <c r="A607" s="17"/>
      <c r="B607" s="226" t="s">
        <v>881</v>
      </c>
      <c r="C607" s="227" t="s">
        <v>882</v>
      </c>
      <c r="D607" s="486"/>
      <c r="E607" s="487"/>
      <c r="F607" s="488"/>
      <c r="G607" s="488"/>
      <c r="H607" s="232">
        <f>SUM(H608:H613)</f>
        <v>0</v>
      </c>
      <c r="I607" s="232">
        <f>SUM(I608:I613)</f>
        <v>0</v>
      </c>
      <c r="J607" s="512"/>
      <c r="K607" s="515"/>
      <c r="L607" s="514">
        <f>SUM(L608:L613)</f>
        <v>0</v>
      </c>
      <c r="M607" s="330">
        <f>SUM(M608:M613)</f>
        <v>0</v>
      </c>
      <c r="N607" s="332">
        <f t="shared" si="213"/>
        <v>0</v>
      </c>
      <c r="O607" s="512"/>
      <c r="P607" s="41"/>
      <c r="Q607" s="41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</row>
    <row r="608" spans="1:32" ht="15.75" customHeight="1" outlineLevel="1">
      <c r="A608" s="17"/>
      <c r="B608" s="369" t="s">
        <v>883</v>
      </c>
      <c r="C608" s="170" t="s">
        <v>87</v>
      </c>
      <c r="D608" s="485" t="s">
        <v>40</v>
      </c>
      <c r="E608" s="482"/>
      <c r="F608" s="483"/>
      <c r="G608" s="483"/>
      <c r="H608" s="180">
        <f t="shared" ref="H608:H613" si="235">G608*E608</f>
        <v>0</v>
      </c>
      <c r="I608" s="180">
        <f t="shared" ref="I608:I613" si="236">IF(D608="SI",H608,0)</f>
        <v>0</v>
      </c>
      <c r="J608" s="506"/>
      <c r="K608" s="511"/>
      <c r="L608" s="491">
        <v>0</v>
      </c>
      <c r="M608" s="196">
        <f t="shared" ref="M608:M613" si="237">+L608-I608</f>
        <v>0</v>
      </c>
      <c r="N608" s="371">
        <f t="shared" si="213"/>
        <v>0</v>
      </c>
      <c r="O608" s="506"/>
      <c r="P608" s="41"/>
      <c r="Q608" s="41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</row>
    <row r="609" spans="1:32" ht="15.75" customHeight="1" outlineLevel="1">
      <c r="A609" s="17"/>
      <c r="B609" s="369" t="s">
        <v>884</v>
      </c>
      <c r="C609" s="170" t="s">
        <v>91</v>
      </c>
      <c r="D609" s="485" t="s">
        <v>40</v>
      </c>
      <c r="E609" s="482"/>
      <c r="F609" s="483" t="s">
        <v>321</v>
      </c>
      <c r="G609" s="483"/>
      <c r="H609" s="180">
        <f t="shared" si="235"/>
        <v>0</v>
      </c>
      <c r="I609" s="180">
        <f t="shared" si="236"/>
        <v>0</v>
      </c>
      <c r="J609" s="506"/>
      <c r="K609" s="511"/>
      <c r="L609" s="491">
        <v>0</v>
      </c>
      <c r="M609" s="196">
        <f t="shared" si="237"/>
        <v>0</v>
      </c>
      <c r="N609" s="198">
        <f t="shared" si="213"/>
        <v>0</v>
      </c>
      <c r="O609" s="506"/>
      <c r="P609" s="41"/>
      <c r="Q609" s="41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</row>
    <row r="610" spans="1:32" ht="15.75" customHeight="1" outlineLevel="1">
      <c r="A610" s="17"/>
      <c r="B610" s="369" t="s">
        <v>885</v>
      </c>
      <c r="C610" s="170" t="s">
        <v>94</v>
      </c>
      <c r="D610" s="485" t="s">
        <v>40</v>
      </c>
      <c r="E610" s="482"/>
      <c r="F610" s="483"/>
      <c r="G610" s="483"/>
      <c r="H610" s="180">
        <f t="shared" si="235"/>
        <v>0</v>
      </c>
      <c r="I610" s="180">
        <f t="shared" si="236"/>
        <v>0</v>
      </c>
      <c r="J610" s="506"/>
      <c r="K610" s="511"/>
      <c r="L610" s="491">
        <v>0</v>
      </c>
      <c r="M610" s="196">
        <f t="shared" si="237"/>
        <v>0</v>
      </c>
      <c r="N610" s="198">
        <f t="shared" si="213"/>
        <v>0</v>
      </c>
      <c r="O610" s="506"/>
      <c r="P610" s="41"/>
      <c r="Q610" s="41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</row>
    <row r="611" spans="1:32" ht="15.75" customHeight="1" outlineLevel="1">
      <c r="A611" s="17"/>
      <c r="B611" s="369" t="s">
        <v>886</v>
      </c>
      <c r="C611" s="170" t="s">
        <v>168</v>
      </c>
      <c r="D611" s="485" t="s">
        <v>40</v>
      </c>
      <c r="E611" s="482"/>
      <c r="F611" s="483" t="s">
        <v>326</v>
      </c>
      <c r="G611" s="483"/>
      <c r="H611" s="180">
        <f t="shared" si="235"/>
        <v>0</v>
      </c>
      <c r="I611" s="180">
        <f t="shared" si="236"/>
        <v>0</v>
      </c>
      <c r="J611" s="506"/>
      <c r="K611" s="511"/>
      <c r="L611" s="491">
        <v>0</v>
      </c>
      <c r="M611" s="196">
        <f t="shared" si="237"/>
        <v>0</v>
      </c>
      <c r="N611" s="198">
        <f t="shared" si="213"/>
        <v>0</v>
      </c>
      <c r="O611" s="506"/>
      <c r="P611" s="41"/>
      <c r="Q611" s="41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</row>
    <row r="612" spans="1:32" ht="15.75" customHeight="1" outlineLevel="1">
      <c r="A612" s="17"/>
      <c r="B612" s="369" t="s">
        <v>887</v>
      </c>
      <c r="C612" s="170" t="s">
        <v>170</v>
      </c>
      <c r="D612" s="485" t="s">
        <v>40</v>
      </c>
      <c r="E612" s="482"/>
      <c r="F612" s="483"/>
      <c r="G612" s="483"/>
      <c r="H612" s="180">
        <f t="shared" si="235"/>
        <v>0</v>
      </c>
      <c r="I612" s="180">
        <f t="shared" si="236"/>
        <v>0</v>
      </c>
      <c r="J612" s="506"/>
      <c r="K612" s="511"/>
      <c r="L612" s="491">
        <v>0</v>
      </c>
      <c r="M612" s="196">
        <f t="shared" si="237"/>
        <v>0</v>
      </c>
      <c r="N612" s="198">
        <f t="shared" si="213"/>
        <v>0</v>
      </c>
      <c r="O612" s="506"/>
      <c r="P612" s="41"/>
      <c r="Q612" s="41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</row>
    <row r="613" spans="1:32" ht="15.75" customHeight="1" outlineLevel="1">
      <c r="A613" s="17"/>
      <c r="B613" s="369" t="s">
        <v>888</v>
      </c>
      <c r="C613" s="193" t="s">
        <v>329</v>
      </c>
      <c r="D613" s="485" t="s">
        <v>40</v>
      </c>
      <c r="E613" s="482"/>
      <c r="F613" s="483"/>
      <c r="G613" s="483"/>
      <c r="H613" s="180">
        <f t="shared" si="235"/>
        <v>0</v>
      </c>
      <c r="I613" s="180">
        <f t="shared" si="236"/>
        <v>0</v>
      </c>
      <c r="J613" s="506"/>
      <c r="K613" s="507"/>
      <c r="L613" s="491">
        <v>0</v>
      </c>
      <c r="M613" s="196">
        <f t="shared" si="237"/>
        <v>0</v>
      </c>
      <c r="N613" s="368">
        <f t="shared" si="213"/>
        <v>0</v>
      </c>
      <c r="O613" s="506"/>
      <c r="P613" s="41"/>
      <c r="Q613" s="41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</row>
    <row r="614" spans="1:32" ht="15.75" customHeight="1" outlineLevel="1">
      <c r="A614" s="17"/>
      <c r="B614" s="226" t="s">
        <v>889</v>
      </c>
      <c r="C614" s="227" t="s">
        <v>890</v>
      </c>
      <c r="D614" s="486"/>
      <c r="E614" s="487"/>
      <c r="F614" s="488"/>
      <c r="G614" s="488"/>
      <c r="H614" s="232">
        <f>SUM(H615:H620)</f>
        <v>0</v>
      </c>
      <c r="I614" s="232">
        <f>SUM(I615:I620)</f>
        <v>0</v>
      </c>
      <c r="J614" s="512"/>
      <c r="K614" s="515"/>
      <c r="L614" s="514">
        <f>SUM(L615:L620)</f>
        <v>0</v>
      </c>
      <c r="M614" s="330">
        <f>SUM(M615:M620)</f>
        <v>0</v>
      </c>
      <c r="N614" s="332">
        <f t="shared" si="213"/>
        <v>0</v>
      </c>
      <c r="O614" s="512"/>
      <c r="P614" s="41"/>
      <c r="Q614" s="41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</row>
    <row r="615" spans="1:32" ht="15.75" customHeight="1" outlineLevel="1">
      <c r="A615" s="17"/>
      <c r="B615" s="369" t="s">
        <v>891</v>
      </c>
      <c r="C615" s="170" t="s">
        <v>87</v>
      </c>
      <c r="D615" s="485" t="s">
        <v>40</v>
      </c>
      <c r="E615" s="482"/>
      <c r="F615" s="483"/>
      <c r="G615" s="483"/>
      <c r="H615" s="180">
        <f t="shared" ref="H615:H620" si="238">G615*E615</f>
        <v>0</v>
      </c>
      <c r="I615" s="180">
        <f t="shared" ref="I615:I620" si="239">IF(D615="SI",H615,0)</f>
        <v>0</v>
      </c>
      <c r="J615" s="506"/>
      <c r="K615" s="511"/>
      <c r="L615" s="491">
        <v>0</v>
      </c>
      <c r="M615" s="196">
        <f t="shared" ref="M615:M620" si="240">+L615-I615</f>
        <v>0</v>
      </c>
      <c r="N615" s="198">
        <f t="shared" si="213"/>
        <v>0</v>
      </c>
      <c r="O615" s="506"/>
      <c r="P615" s="41"/>
      <c r="Q615" s="41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</row>
    <row r="616" spans="1:32" ht="15.75" customHeight="1" outlineLevel="1">
      <c r="A616" s="17"/>
      <c r="B616" s="369" t="s">
        <v>892</v>
      </c>
      <c r="C616" s="170" t="s">
        <v>91</v>
      </c>
      <c r="D616" s="485" t="s">
        <v>40</v>
      </c>
      <c r="E616" s="482"/>
      <c r="F616" s="483" t="s">
        <v>321</v>
      </c>
      <c r="G616" s="483"/>
      <c r="H616" s="180">
        <f t="shared" si="238"/>
        <v>0</v>
      </c>
      <c r="I616" s="180">
        <f t="shared" si="239"/>
        <v>0</v>
      </c>
      <c r="J616" s="506"/>
      <c r="K616" s="511"/>
      <c r="L616" s="491">
        <v>0</v>
      </c>
      <c r="M616" s="196">
        <f t="shared" si="240"/>
        <v>0</v>
      </c>
      <c r="N616" s="198">
        <f t="shared" si="213"/>
        <v>0</v>
      </c>
      <c r="O616" s="506"/>
      <c r="P616" s="41"/>
      <c r="Q616" s="41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</row>
    <row r="617" spans="1:32" ht="15.75" customHeight="1" outlineLevel="1">
      <c r="A617" s="17"/>
      <c r="B617" s="369" t="s">
        <v>893</v>
      </c>
      <c r="C617" s="170" t="s">
        <v>94</v>
      </c>
      <c r="D617" s="485" t="s">
        <v>40</v>
      </c>
      <c r="E617" s="482"/>
      <c r="F617" s="483"/>
      <c r="G617" s="483"/>
      <c r="H617" s="180">
        <f t="shared" si="238"/>
        <v>0</v>
      </c>
      <c r="I617" s="180">
        <f t="shared" si="239"/>
        <v>0</v>
      </c>
      <c r="J617" s="506"/>
      <c r="K617" s="511"/>
      <c r="L617" s="491">
        <v>0</v>
      </c>
      <c r="M617" s="196">
        <f t="shared" si="240"/>
        <v>0</v>
      </c>
      <c r="N617" s="198">
        <f t="shared" si="213"/>
        <v>0</v>
      </c>
      <c r="O617" s="506"/>
      <c r="P617" s="41"/>
      <c r="Q617" s="41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</row>
    <row r="618" spans="1:32" ht="15.75" customHeight="1" outlineLevel="1">
      <c r="A618" s="17"/>
      <c r="B618" s="369" t="s">
        <v>894</v>
      </c>
      <c r="C618" s="170" t="s">
        <v>168</v>
      </c>
      <c r="D618" s="485" t="s">
        <v>40</v>
      </c>
      <c r="E618" s="482"/>
      <c r="F618" s="483" t="s">
        <v>326</v>
      </c>
      <c r="G618" s="483"/>
      <c r="H618" s="180">
        <f t="shared" si="238"/>
        <v>0</v>
      </c>
      <c r="I618" s="180">
        <f t="shared" si="239"/>
        <v>0</v>
      </c>
      <c r="J618" s="506"/>
      <c r="K618" s="511"/>
      <c r="L618" s="491">
        <v>0</v>
      </c>
      <c r="M618" s="196">
        <f t="shared" si="240"/>
        <v>0</v>
      </c>
      <c r="N618" s="198">
        <f t="shared" si="213"/>
        <v>0</v>
      </c>
      <c r="O618" s="506"/>
      <c r="P618" s="41"/>
      <c r="Q618" s="41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</row>
    <row r="619" spans="1:32" ht="15.75" customHeight="1" outlineLevel="1">
      <c r="A619" s="17"/>
      <c r="B619" s="369" t="s">
        <v>895</v>
      </c>
      <c r="C619" s="170" t="s">
        <v>170</v>
      </c>
      <c r="D619" s="485" t="s">
        <v>40</v>
      </c>
      <c r="E619" s="482"/>
      <c r="F619" s="483"/>
      <c r="G619" s="483"/>
      <c r="H619" s="180">
        <f t="shared" si="238"/>
        <v>0</v>
      </c>
      <c r="I619" s="180">
        <f t="shared" si="239"/>
        <v>0</v>
      </c>
      <c r="J619" s="506"/>
      <c r="K619" s="511"/>
      <c r="L619" s="491">
        <v>0</v>
      </c>
      <c r="M619" s="196">
        <f t="shared" si="240"/>
        <v>0</v>
      </c>
      <c r="N619" s="198">
        <f t="shared" si="213"/>
        <v>0</v>
      </c>
      <c r="O619" s="506"/>
      <c r="P619" s="41"/>
      <c r="Q619" s="41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</row>
    <row r="620" spans="1:32" ht="15.75" customHeight="1" outlineLevel="1">
      <c r="A620" s="17"/>
      <c r="B620" s="369" t="s">
        <v>896</v>
      </c>
      <c r="C620" s="193" t="s">
        <v>329</v>
      </c>
      <c r="D620" s="485" t="s">
        <v>40</v>
      </c>
      <c r="E620" s="482"/>
      <c r="F620" s="483"/>
      <c r="G620" s="483"/>
      <c r="H620" s="180">
        <f t="shared" si="238"/>
        <v>0</v>
      </c>
      <c r="I620" s="180">
        <f t="shared" si="239"/>
        <v>0</v>
      </c>
      <c r="J620" s="506"/>
      <c r="K620" s="507"/>
      <c r="L620" s="491">
        <v>0</v>
      </c>
      <c r="M620" s="196">
        <f t="shared" si="240"/>
        <v>0</v>
      </c>
      <c r="N620" s="368">
        <f t="shared" si="213"/>
        <v>0</v>
      </c>
      <c r="O620" s="506"/>
      <c r="P620" s="41"/>
      <c r="Q620" s="41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</row>
    <row r="621" spans="1:32" ht="15.75" customHeight="1" outlineLevel="1">
      <c r="A621" s="17"/>
      <c r="B621" s="226" t="s">
        <v>897</v>
      </c>
      <c r="C621" s="227" t="s">
        <v>898</v>
      </c>
      <c r="D621" s="486"/>
      <c r="E621" s="487"/>
      <c r="F621" s="488"/>
      <c r="G621" s="488"/>
      <c r="H621" s="232">
        <f>SUM(H622:H627)</f>
        <v>0</v>
      </c>
      <c r="I621" s="232">
        <f>SUM(I622:I627)</f>
        <v>0</v>
      </c>
      <c r="J621" s="512"/>
      <c r="K621" s="515"/>
      <c r="L621" s="514">
        <f>SUM(L622:L627)</f>
        <v>0</v>
      </c>
      <c r="M621" s="330">
        <f>SUM(M622:M627)</f>
        <v>0</v>
      </c>
      <c r="N621" s="332">
        <f t="shared" si="213"/>
        <v>0</v>
      </c>
      <c r="O621" s="512"/>
      <c r="P621" s="41"/>
      <c r="Q621" s="41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</row>
    <row r="622" spans="1:32" ht="15.75" customHeight="1" outlineLevel="1">
      <c r="A622" s="17"/>
      <c r="B622" s="369" t="s">
        <v>899</v>
      </c>
      <c r="C622" s="170" t="s">
        <v>87</v>
      </c>
      <c r="D622" s="485" t="s">
        <v>40</v>
      </c>
      <c r="E622" s="482"/>
      <c r="F622" s="483"/>
      <c r="G622" s="483"/>
      <c r="H622" s="180">
        <f t="shared" ref="H622:H627" si="241">G622*E622</f>
        <v>0</v>
      </c>
      <c r="I622" s="180">
        <f t="shared" ref="I622:I627" si="242">IF(D622="SI",H622,0)</f>
        <v>0</v>
      </c>
      <c r="J622" s="506"/>
      <c r="K622" s="511"/>
      <c r="L622" s="491">
        <v>0</v>
      </c>
      <c r="M622" s="196">
        <f t="shared" ref="M622:M627" si="243">+L622-I622</f>
        <v>0</v>
      </c>
      <c r="N622" s="371">
        <f t="shared" ref="N622:N685" si="244">IF(M622=0,0,(IF(I622=M622=0,1,(IF(I622=0,1,M622/I622)))))</f>
        <v>0</v>
      </c>
      <c r="O622" s="506"/>
      <c r="P622" s="41"/>
      <c r="Q622" s="41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</row>
    <row r="623" spans="1:32" ht="15.75" customHeight="1" outlineLevel="1">
      <c r="A623" s="17"/>
      <c r="B623" s="369" t="s">
        <v>900</v>
      </c>
      <c r="C623" s="170" t="s">
        <v>91</v>
      </c>
      <c r="D623" s="485" t="s">
        <v>40</v>
      </c>
      <c r="E623" s="482"/>
      <c r="F623" s="483" t="s">
        <v>321</v>
      </c>
      <c r="G623" s="483"/>
      <c r="H623" s="180">
        <f t="shared" si="241"/>
        <v>0</v>
      </c>
      <c r="I623" s="180">
        <f t="shared" si="242"/>
        <v>0</v>
      </c>
      <c r="J623" s="506"/>
      <c r="K623" s="511"/>
      <c r="L623" s="491">
        <v>0</v>
      </c>
      <c r="M623" s="196">
        <f t="shared" si="243"/>
        <v>0</v>
      </c>
      <c r="N623" s="198">
        <f t="shared" si="244"/>
        <v>0</v>
      </c>
      <c r="O623" s="506"/>
      <c r="P623" s="41"/>
      <c r="Q623" s="41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</row>
    <row r="624" spans="1:32" ht="15.75" customHeight="1" outlineLevel="1">
      <c r="A624" s="17"/>
      <c r="B624" s="369" t="s">
        <v>901</v>
      </c>
      <c r="C624" s="170" t="s">
        <v>94</v>
      </c>
      <c r="D624" s="485" t="s">
        <v>40</v>
      </c>
      <c r="E624" s="482"/>
      <c r="F624" s="483"/>
      <c r="G624" s="483"/>
      <c r="H624" s="180">
        <f t="shared" si="241"/>
        <v>0</v>
      </c>
      <c r="I624" s="180">
        <f t="shared" si="242"/>
        <v>0</v>
      </c>
      <c r="J624" s="506"/>
      <c r="K624" s="511"/>
      <c r="L624" s="491">
        <v>0</v>
      </c>
      <c r="M624" s="196">
        <f t="shared" si="243"/>
        <v>0</v>
      </c>
      <c r="N624" s="198">
        <f t="shared" si="244"/>
        <v>0</v>
      </c>
      <c r="O624" s="506"/>
      <c r="P624" s="41"/>
      <c r="Q624" s="41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</row>
    <row r="625" spans="1:32" ht="15.75" customHeight="1" outlineLevel="1">
      <c r="A625" s="17"/>
      <c r="B625" s="369" t="s">
        <v>902</v>
      </c>
      <c r="C625" s="170" t="s">
        <v>168</v>
      </c>
      <c r="D625" s="485" t="s">
        <v>40</v>
      </c>
      <c r="E625" s="482"/>
      <c r="F625" s="483" t="s">
        <v>326</v>
      </c>
      <c r="G625" s="483"/>
      <c r="H625" s="180">
        <f t="shared" si="241"/>
        <v>0</v>
      </c>
      <c r="I625" s="180">
        <f t="shared" si="242"/>
        <v>0</v>
      </c>
      <c r="J625" s="506"/>
      <c r="K625" s="511"/>
      <c r="L625" s="491">
        <v>0</v>
      </c>
      <c r="M625" s="196">
        <f t="shared" si="243"/>
        <v>0</v>
      </c>
      <c r="N625" s="198">
        <f t="shared" si="244"/>
        <v>0</v>
      </c>
      <c r="O625" s="506"/>
      <c r="P625" s="41"/>
      <c r="Q625" s="41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</row>
    <row r="626" spans="1:32" ht="15.75" customHeight="1" outlineLevel="1">
      <c r="A626" s="17"/>
      <c r="B626" s="369" t="s">
        <v>903</v>
      </c>
      <c r="C626" s="170" t="s">
        <v>170</v>
      </c>
      <c r="D626" s="485" t="s">
        <v>40</v>
      </c>
      <c r="E626" s="482"/>
      <c r="F626" s="483"/>
      <c r="G626" s="483"/>
      <c r="H626" s="180">
        <f t="shared" si="241"/>
        <v>0</v>
      </c>
      <c r="I626" s="180">
        <f t="shared" si="242"/>
        <v>0</v>
      </c>
      <c r="J626" s="506"/>
      <c r="K626" s="511"/>
      <c r="L626" s="491">
        <v>0</v>
      </c>
      <c r="M626" s="196">
        <f t="shared" si="243"/>
        <v>0</v>
      </c>
      <c r="N626" s="198">
        <f t="shared" si="244"/>
        <v>0</v>
      </c>
      <c r="O626" s="506"/>
      <c r="P626" s="41"/>
      <c r="Q626" s="41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</row>
    <row r="627" spans="1:32" ht="15.75" customHeight="1" outlineLevel="1">
      <c r="A627" s="17"/>
      <c r="B627" s="369" t="s">
        <v>904</v>
      </c>
      <c r="C627" s="193" t="s">
        <v>329</v>
      </c>
      <c r="D627" s="485" t="s">
        <v>40</v>
      </c>
      <c r="E627" s="482"/>
      <c r="F627" s="483"/>
      <c r="G627" s="483"/>
      <c r="H627" s="180">
        <f t="shared" si="241"/>
        <v>0</v>
      </c>
      <c r="I627" s="180">
        <f t="shared" si="242"/>
        <v>0</v>
      </c>
      <c r="J627" s="506"/>
      <c r="K627" s="507"/>
      <c r="L627" s="491">
        <v>0</v>
      </c>
      <c r="M627" s="196">
        <f t="shared" si="243"/>
        <v>0</v>
      </c>
      <c r="N627" s="368">
        <f t="shared" si="244"/>
        <v>0</v>
      </c>
      <c r="O627" s="506"/>
      <c r="P627" s="41"/>
      <c r="Q627" s="41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</row>
    <row r="628" spans="1:32" ht="15.75" customHeight="1" outlineLevel="1">
      <c r="A628" s="17"/>
      <c r="B628" s="226" t="s">
        <v>905</v>
      </c>
      <c r="C628" s="227" t="s">
        <v>906</v>
      </c>
      <c r="D628" s="486"/>
      <c r="E628" s="487"/>
      <c r="F628" s="488"/>
      <c r="G628" s="488"/>
      <c r="H628" s="232">
        <f>SUM(H629:H634)</f>
        <v>0</v>
      </c>
      <c r="I628" s="232">
        <f>SUM(I629:I634)</f>
        <v>0</v>
      </c>
      <c r="J628" s="512"/>
      <c r="K628" s="515"/>
      <c r="L628" s="514">
        <f>SUM(L629:L634)</f>
        <v>0</v>
      </c>
      <c r="M628" s="330">
        <f>SUM(M629:M634)</f>
        <v>0</v>
      </c>
      <c r="N628" s="332">
        <f t="shared" si="244"/>
        <v>0</v>
      </c>
      <c r="O628" s="512"/>
      <c r="P628" s="41"/>
      <c r="Q628" s="41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</row>
    <row r="629" spans="1:32" ht="15.75" customHeight="1" outlineLevel="1">
      <c r="A629" s="17"/>
      <c r="B629" s="369" t="s">
        <v>907</v>
      </c>
      <c r="C629" s="170" t="s">
        <v>87</v>
      </c>
      <c r="D629" s="485" t="s">
        <v>40</v>
      </c>
      <c r="E629" s="482"/>
      <c r="F629" s="483"/>
      <c r="G629" s="483"/>
      <c r="H629" s="180">
        <f t="shared" ref="H629:H634" si="245">G629*E629</f>
        <v>0</v>
      </c>
      <c r="I629" s="180">
        <f t="shared" ref="I629:I634" si="246">IF(D629="SI",H629,0)</f>
        <v>0</v>
      </c>
      <c r="J629" s="506"/>
      <c r="K629" s="511"/>
      <c r="L629" s="491">
        <v>0</v>
      </c>
      <c r="M629" s="196">
        <f t="shared" ref="M629:M634" si="247">+L629-I629</f>
        <v>0</v>
      </c>
      <c r="N629" s="371">
        <f t="shared" si="244"/>
        <v>0</v>
      </c>
      <c r="O629" s="506"/>
      <c r="P629" s="41"/>
      <c r="Q629" s="41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</row>
    <row r="630" spans="1:32" ht="15.75" customHeight="1" outlineLevel="1">
      <c r="A630" s="17"/>
      <c r="B630" s="369" t="s">
        <v>908</v>
      </c>
      <c r="C630" s="170" t="s">
        <v>91</v>
      </c>
      <c r="D630" s="485" t="s">
        <v>40</v>
      </c>
      <c r="E630" s="482"/>
      <c r="F630" s="483" t="s">
        <v>321</v>
      </c>
      <c r="G630" s="483"/>
      <c r="H630" s="180">
        <f t="shared" si="245"/>
        <v>0</v>
      </c>
      <c r="I630" s="180">
        <f t="shared" si="246"/>
        <v>0</v>
      </c>
      <c r="J630" s="506"/>
      <c r="K630" s="511"/>
      <c r="L630" s="491">
        <v>0</v>
      </c>
      <c r="M630" s="196">
        <f t="shared" si="247"/>
        <v>0</v>
      </c>
      <c r="N630" s="198">
        <f t="shared" si="244"/>
        <v>0</v>
      </c>
      <c r="O630" s="506"/>
      <c r="P630" s="41"/>
      <c r="Q630" s="41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</row>
    <row r="631" spans="1:32" ht="15.75" customHeight="1" outlineLevel="1">
      <c r="A631" s="17"/>
      <c r="B631" s="369" t="s">
        <v>909</v>
      </c>
      <c r="C631" s="170" t="s">
        <v>94</v>
      </c>
      <c r="D631" s="485" t="s">
        <v>40</v>
      </c>
      <c r="E631" s="482"/>
      <c r="F631" s="483"/>
      <c r="G631" s="483"/>
      <c r="H631" s="180">
        <f t="shared" si="245"/>
        <v>0</v>
      </c>
      <c r="I631" s="180">
        <f t="shared" si="246"/>
        <v>0</v>
      </c>
      <c r="J631" s="506"/>
      <c r="K631" s="511"/>
      <c r="L631" s="491">
        <v>0</v>
      </c>
      <c r="M631" s="196">
        <f t="shared" si="247"/>
        <v>0</v>
      </c>
      <c r="N631" s="198">
        <f t="shared" si="244"/>
        <v>0</v>
      </c>
      <c r="O631" s="506"/>
      <c r="P631" s="41"/>
      <c r="Q631" s="41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</row>
    <row r="632" spans="1:32" ht="15.75" customHeight="1" outlineLevel="1">
      <c r="A632" s="17"/>
      <c r="B632" s="369" t="s">
        <v>910</v>
      </c>
      <c r="C632" s="170" t="s">
        <v>168</v>
      </c>
      <c r="D632" s="485" t="s">
        <v>40</v>
      </c>
      <c r="E632" s="482"/>
      <c r="F632" s="483" t="s">
        <v>326</v>
      </c>
      <c r="G632" s="483"/>
      <c r="H632" s="180">
        <f t="shared" si="245"/>
        <v>0</v>
      </c>
      <c r="I632" s="180">
        <f t="shared" si="246"/>
        <v>0</v>
      </c>
      <c r="J632" s="506"/>
      <c r="K632" s="511"/>
      <c r="L632" s="491">
        <v>0</v>
      </c>
      <c r="M632" s="196">
        <f t="shared" si="247"/>
        <v>0</v>
      </c>
      <c r="N632" s="198">
        <f t="shared" si="244"/>
        <v>0</v>
      </c>
      <c r="O632" s="506"/>
      <c r="P632" s="41"/>
      <c r="Q632" s="41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</row>
    <row r="633" spans="1:32" ht="15.75" customHeight="1" outlineLevel="1">
      <c r="A633" s="17"/>
      <c r="B633" s="369" t="s">
        <v>911</v>
      </c>
      <c r="C633" s="170" t="s">
        <v>170</v>
      </c>
      <c r="D633" s="485" t="s">
        <v>40</v>
      </c>
      <c r="E633" s="482"/>
      <c r="F633" s="483"/>
      <c r="G633" s="483"/>
      <c r="H633" s="180">
        <f t="shared" si="245"/>
        <v>0</v>
      </c>
      <c r="I633" s="180">
        <f t="shared" si="246"/>
        <v>0</v>
      </c>
      <c r="J633" s="506"/>
      <c r="K633" s="511"/>
      <c r="L633" s="491">
        <v>0</v>
      </c>
      <c r="M633" s="196">
        <f t="shared" si="247"/>
        <v>0</v>
      </c>
      <c r="N633" s="198">
        <f t="shared" si="244"/>
        <v>0</v>
      </c>
      <c r="O633" s="506"/>
      <c r="P633" s="41"/>
      <c r="Q633" s="41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</row>
    <row r="634" spans="1:32" ht="15.75" customHeight="1" outlineLevel="1">
      <c r="A634" s="17"/>
      <c r="B634" s="369" t="s">
        <v>912</v>
      </c>
      <c r="C634" s="193" t="s">
        <v>329</v>
      </c>
      <c r="D634" s="485" t="s">
        <v>40</v>
      </c>
      <c r="E634" s="482"/>
      <c r="F634" s="483"/>
      <c r="G634" s="483"/>
      <c r="H634" s="180">
        <f t="shared" si="245"/>
        <v>0</v>
      </c>
      <c r="I634" s="180">
        <f t="shared" si="246"/>
        <v>0</v>
      </c>
      <c r="J634" s="506"/>
      <c r="K634" s="507"/>
      <c r="L634" s="491">
        <v>0</v>
      </c>
      <c r="M634" s="196">
        <f t="shared" si="247"/>
        <v>0</v>
      </c>
      <c r="N634" s="368">
        <f t="shared" si="244"/>
        <v>0</v>
      </c>
      <c r="O634" s="506"/>
      <c r="P634" s="41"/>
      <c r="Q634" s="41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</row>
    <row r="635" spans="1:32" ht="15.75" customHeight="1" outlineLevel="1">
      <c r="A635" s="17"/>
      <c r="B635" s="226" t="s">
        <v>913</v>
      </c>
      <c r="C635" s="227" t="s">
        <v>914</v>
      </c>
      <c r="D635" s="486"/>
      <c r="E635" s="487"/>
      <c r="F635" s="488"/>
      <c r="G635" s="488"/>
      <c r="H635" s="232">
        <f>SUM(H636:H641)</f>
        <v>0</v>
      </c>
      <c r="I635" s="232">
        <f>SUM(I636:I641)</f>
        <v>0</v>
      </c>
      <c r="J635" s="512"/>
      <c r="K635" s="515"/>
      <c r="L635" s="514">
        <f>SUM(L636:L641)</f>
        <v>0</v>
      </c>
      <c r="M635" s="330">
        <f>SUM(M636:M641)</f>
        <v>0</v>
      </c>
      <c r="N635" s="332">
        <f t="shared" si="244"/>
        <v>0</v>
      </c>
      <c r="O635" s="512"/>
      <c r="P635" s="41"/>
      <c r="Q635" s="41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</row>
    <row r="636" spans="1:32" ht="15.75" customHeight="1" outlineLevel="1">
      <c r="A636" s="17"/>
      <c r="B636" s="369" t="s">
        <v>915</v>
      </c>
      <c r="C636" s="170" t="s">
        <v>87</v>
      </c>
      <c r="D636" s="485" t="s">
        <v>40</v>
      </c>
      <c r="E636" s="482"/>
      <c r="F636" s="483"/>
      <c r="G636" s="483"/>
      <c r="H636" s="180">
        <f t="shared" ref="H636:H641" si="248">G636*E636</f>
        <v>0</v>
      </c>
      <c r="I636" s="180">
        <f t="shared" ref="I636:I641" si="249">IF(D636="SI",H636,0)</f>
        <v>0</v>
      </c>
      <c r="J636" s="506"/>
      <c r="K636" s="511"/>
      <c r="L636" s="491">
        <v>0</v>
      </c>
      <c r="M636" s="196">
        <f t="shared" ref="M636:M641" si="250">+L636-I636</f>
        <v>0</v>
      </c>
      <c r="N636" s="371">
        <f t="shared" si="244"/>
        <v>0</v>
      </c>
      <c r="O636" s="506"/>
      <c r="P636" s="41"/>
      <c r="Q636" s="41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</row>
    <row r="637" spans="1:32" ht="15.75" customHeight="1" outlineLevel="1">
      <c r="A637" s="17"/>
      <c r="B637" s="369" t="s">
        <v>916</v>
      </c>
      <c r="C637" s="170" t="s">
        <v>91</v>
      </c>
      <c r="D637" s="485" t="s">
        <v>40</v>
      </c>
      <c r="E637" s="482"/>
      <c r="F637" s="483" t="s">
        <v>321</v>
      </c>
      <c r="G637" s="483"/>
      <c r="H637" s="180">
        <f t="shared" si="248"/>
        <v>0</v>
      </c>
      <c r="I637" s="180">
        <f t="shared" si="249"/>
        <v>0</v>
      </c>
      <c r="J637" s="506"/>
      <c r="K637" s="511"/>
      <c r="L637" s="491">
        <v>0</v>
      </c>
      <c r="M637" s="196">
        <f t="shared" si="250"/>
        <v>0</v>
      </c>
      <c r="N637" s="198">
        <f t="shared" si="244"/>
        <v>0</v>
      </c>
      <c r="O637" s="506"/>
      <c r="P637" s="41"/>
      <c r="Q637" s="41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</row>
    <row r="638" spans="1:32" ht="15.75" customHeight="1" outlineLevel="1">
      <c r="A638" s="17"/>
      <c r="B638" s="369" t="s">
        <v>917</v>
      </c>
      <c r="C638" s="170" t="s">
        <v>94</v>
      </c>
      <c r="D638" s="485" t="s">
        <v>40</v>
      </c>
      <c r="E638" s="482"/>
      <c r="F638" s="483"/>
      <c r="G638" s="483"/>
      <c r="H638" s="180">
        <f t="shared" si="248"/>
        <v>0</v>
      </c>
      <c r="I638" s="180">
        <f t="shared" si="249"/>
        <v>0</v>
      </c>
      <c r="J638" s="506"/>
      <c r="K638" s="511"/>
      <c r="L638" s="491">
        <v>0</v>
      </c>
      <c r="M638" s="196">
        <f t="shared" si="250"/>
        <v>0</v>
      </c>
      <c r="N638" s="198">
        <f t="shared" si="244"/>
        <v>0</v>
      </c>
      <c r="O638" s="506"/>
      <c r="P638" s="41"/>
      <c r="Q638" s="41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</row>
    <row r="639" spans="1:32" ht="15.75" customHeight="1" outlineLevel="1">
      <c r="A639" s="17"/>
      <c r="B639" s="369" t="s">
        <v>918</v>
      </c>
      <c r="C639" s="170" t="s">
        <v>168</v>
      </c>
      <c r="D639" s="485" t="s">
        <v>40</v>
      </c>
      <c r="E639" s="482"/>
      <c r="F639" s="483" t="s">
        <v>326</v>
      </c>
      <c r="G639" s="483"/>
      <c r="H639" s="180">
        <f t="shared" si="248"/>
        <v>0</v>
      </c>
      <c r="I639" s="180">
        <f t="shared" si="249"/>
        <v>0</v>
      </c>
      <c r="J639" s="506"/>
      <c r="K639" s="511"/>
      <c r="L639" s="491">
        <v>0</v>
      </c>
      <c r="M639" s="196">
        <f t="shared" si="250"/>
        <v>0</v>
      </c>
      <c r="N639" s="198">
        <f t="shared" si="244"/>
        <v>0</v>
      </c>
      <c r="O639" s="506"/>
      <c r="P639" s="41"/>
      <c r="Q639" s="41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</row>
    <row r="640" spans="1:32" ht="15.75" customHeight="1" outlineLevel="1">
      <c r="A640" s="17"/>
      <c r="B640" s="369" t="s">
        <v>919</v>
      </c>
      <c r="C640" s="170" t="s">
        <v>170</v>
      </c>
      <c r="D640" s="485" t="s">
        <v>40</v>
      </c>
      <c r="E640" s="482"/>
      <c r="F640" s="483"/>
      <c r="G640" s="483"/>
      <c r="H640" s="180">
        <f t="shared" si="248"/>
        <v>0</v>
      </c>
      <c r="I640" s="180">
        <f t="shared" si="249"/>
        <v>0</v>
      </c>
      <c r="J640" s="506"/>
      <c r="K640" s="511"/>
      <c r="L640" s="491">
        <v>0</v>
      </c>
      <c r="M640" s="196">
        <f t="shared" si="250"/>
        <v>0</v>
      </c>
      <c r="N640" s="198">
        <f t="shared" si="244"/>
        <v>0</v>
      </c>
      <c r="O640" s="506"/>
      <c r="P640" s="41"/>
      <c r="Q640" s="41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</row>
    <row r="641" spans="1:32" ht="15.75" customHeight="1" outlineLevel="1">
      <c r="A641" s="17"/>
      <c r="B641" s="369" t="s">
        <v>920</v>
      </c>
      <c r="C641" s="193" t="s">
        <v>329</v>
      </c>
      <c r="D641" s="485" t="s">
        <v>40</v>
      </c>
      <c r="E641" s="482"/>
      <c r="F641" s="483"/>
      <c r="G641" s="483"/>
      <c r="H641" s="180">
        <f t="shared" si="248"/>
        <v>0</v>
      </c>
      <c r="I641" s="180">
        <f t="shared" si="249"/>
        <v>0</v>
      </c>
      <c r="J641" s="506"/>
      <c r="K641" s="507"/>
      <c r="L641" s="491">
        <v>0</v>
      </c>
      <c r="M641" s="196">
        <f t="shared" si="250"/>
        <v>0</v>
      </c>
      <c r="N641" s="368">
        <f t="shared" si="244"/>
        <v>0</v>
      </c>
      <c r="O641" s="506"/>
      <c r="P641" s="41"/>
      <c r="Q641" s="41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</row>
    <row r="642" spans="1:32" ht="15.75" customHeight="1" outlineLevel="1">
      <c r="A642" s="17"/>
      <c r="B642" s="226" t="s">
        <v>921</v>
      </c>
      <c r="C642" s="227" t="s">
        <v>922</v>
      </c>
      <c r="D642" s="486"/>
      <c r="E642" s="487"/>
      <c r="F642" s="488"/>
      <c r="G642" s="488"/>
      <c r="H642" s="232">
        <f>SUM(H643:H648)</f>
        <v>0</v>
      </c>
      <c r="I642" s="232">
        <f>SUM(I643:I648)</f>
        <v>0</v>
      </c>
      <c r="J642" s="512"/>
      <c r="K642" s="515"/>
      <c r="L642" s="514">
        <f>SUM(L643:L648)</f>
        <v>0</v>
      </c>
      <c r="M642" s="330">
        <f>SUM(M643:M648)</f>
        <v>0</v>
      </c>
      <c r="N642" s="332">
        <f t="shared" si="244"/>
        <v>0</v>
      </c>
      <c r="O642" s="512"/>
      <c r="P642" s="41"/>
      <c r="Q642" s="41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</row>
    <row r="643" spans="1:32" ht="15.75" customHeight="1" outlineLevel="1">
      <c r="A643" s="17"/>
      <c r="B643" s="369" t="s">
        <v>923</v>
      </c>
      <c r="C643" s="170" t="s">
        <v>87</v>
      </c>
      <c r="D643" s="485" t="s">
        <v>40</v>
      </c>
      <c r="E643" s="482"/>
      <c r="F643" s="483"/>
      <c r="G643" s="483"/>
      <c r="H643" s="180">
        <f t="shared" ref="H643:H648" si="251">G643*E643</f>
        <v>0</v>
      </c>
      <c r="I643" s="180">
        <f t="shared" ref="I643:I648" si="252">IF(D643="SI",H643,0)</f>
        <v>0</v>
      </c>
      <c r="J643" s="506"/>
      <c r="K643" s="511"/>
      <c r="L643" s="491">
        <v>0</v>
      </c>
      <c r="M643" s="196">
        <f t="shared" ref="M643:M648" si="253">+L643-I643</f>
        <v>0</v>
      </c>
      <c r="N643" s="198">
        <f t="shared" si="244"/>
        <v>0</v>
      </c>
      <c r="O643" s="506"/>
      <c r="P643" s="41"/>
      <c r="Q643" s="41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</row>
    <row r="644" spans="1:32" ht="15.75" customHeight="1" outlineLevel="1">
      <c r="A644" s="17"/>
      <c r="B644" s="369" t="s">
        <v>924</v>
      </c>
      <c r="C644" s="170" t="s">
        <v>91</v>
      </c>
      <c r="D644" s="485" t="s">
        <v>40</v>
      </c>
      <c r="E644" s="482"/>
      <c r="F644" s="483" t="s">
        <v>321</v>
      </c>
      <c r="G644" s="483"/>
      <c r="H644" s="180">
        <f t="shared" si="251"/>
        <v>0</v>
      </c>
      <c r="I644" s="180">
        <f t="shared" si="252"/>
        <v>0</v>
      </c>
      <c r="J644" s="506"/>
      <c r="K644" s="511"/>
      <c r="L644" s="491">
        <v>0</v>
      </c>
      <c r="M644" s="196">
        <f t="shared" si="253"/>
        <v>0</v>
      </c>
      <c r="N644" s="198">
        <f t="shared" si="244"/>
        <v>0</v>
      </c>
      <c r="O644" s="506"/>
      <c r="P644" s="41"/>
      <c r="Q644" s="41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</row>
    <row r="645" spans="1:32" ht="15.75" customHeight="1" outlineLevel="1">
      <c r="A645" s="17"/>
      <c r="B645" s="369" t="s">
        <v>925</v>
      </c>
      <c r="C645" s="170" t="s">
        <v>94</v>
      </c>
      <c r="D645" s="485" t="s">
        <v>40</v>
      </c>
      <c r="E645" s="482"/>
      <c r="F645" s="483"/>
      <c r="G645" s="483"/>
      <c r="H645" s="180">
        <f t="shared" si="251"/>
        <v>0</v>
      </c>
      <c r="I645" s="180">
        <f t="shared" si="252"/>
        <v>0</v>
      </c>
      <c r="J645" s="506"/>
      <c r="K645" s="511"/>
      <c r="L645" s="491">
        <v>0</v>
      </c>
      <c r="M645" s="196">
        <f t="shared" si="253"/>
        <v>0</v>
      </c>
      <c r="N645" s="198">
        <f t="shared" si="244"/>
        <v>0</v>
      </c>
      <c r="O645" s="506"/>
      <c r="P645" s="41"/>
      <c r="Q645" s="41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</row>
    <row r="646" spans="1:32" ht="15.75" customHeight="1" outlineLevel="1">
      <c r="A646" s="17"/>
      <c r="B646" s="369" t="s">
        <v>926</v>
      </c>
      <c r="C646" s="170" t="s">
        <v>168</v>
      </c>
      <c r="D646" s="485" t="s">
        <v>40</v>
      </c>
      <c r="E646" s="482"/>
      <c r="F646" s="483" t="s">
        <v>326</v>
      </c>
      <c r="G646" s="483"/>
      <c r="H646" s="180">
        <f t="shared" si="251"/>
        <v>0</v>
      </c>
      <c r="I646" s="180">
        <f t="shared" si="252"/>
        <v>0</v>
      </c>
      <c r="J646" s="506"/>
      <c r="K646" s="511"/>
      <c r="L646" s="491">
        <v>0</v>
      </c>
      <c r="M646" s="196">
        <f t="shared" si="253"/>
        <v>0</v>
      </c>
      <c r="N646" s="198">
        <f t="shared" si="244"/>
        <v>0</v>
      </c>
      <c r="O646" s="506"/>
      <c r="P646" s="41"/>
      <c r="Q646" s="41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</row>
    <row r="647" spans="1:32" ht="15.75" customHeight="1" outlineLevel="1">
      <c r="A647" s="17"/>
      <c r="B647" s="369" t="s">
        <v>927</v>
      </c>
      <c r="C647" s="170" t="s">
        <v>170</v>
      </c>
      <c r="D647" s="485" t="s">
        <v>40</v>
      </c>
      <c r="E647" s="482"/>
      <c r="F647" s="483"/>
      <c r="G647" s="483"/>
      <c r="H647" s="180">
        <f t="shared" si="251"/>
        <v>0</v>
      </c>
      <c r="I647" s="180">
        <f t="shared" si="252"/>
        <v>0</v>
      </c>
      <c r="J647" s="506"/>
      <c r="K647" s="511"/>
      <c r="L647" s="491">
        <v>0</v>
      </c>
      <c r="M647" s="196">
        <f t="shared" si="253"/>
        <v>0</v>
      </c>
      <c r="N647" s="198">
        <f t="shared" si="244"/>
        <v>0</v>
      </c>
      <c r="O647" s="506"/>
      <c r="P647" s="41"/>
      <c r="Q647" s="41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</row>
    <row r="648" spans="1:32" ht="15.75" customHeight="1" outlineLevel="1">
      <c r="A648" s="17"/>
      <c r="B648" s="369" t="s">
        <v>928</v>
      </c>
      <c r="C648" s="193" t="s">
        <v>329</v>
      </c>
      <c r="D648" s="485" t="s">
        <v>40</v>
      </c>
      <c r="E648" s="482"/>
      <c r="F648" s="483"/>
      <c r="G648" s="483"/>
      <c r="H648" s="180">
        <f t="shared" si="251"/>
        <v>0</v>
      </c>
      <c r="I648" s="180">
        <f t="shared" si="252"/>
        <v>0</v>
      </c>
      <c r="J648" s="506"/>
      <c r="K648" s="507"/>
      <c r="L648" s="491">
        <v>0</v>
      </c>
      <c r="M648" s="196">
        <f t="shared" si="253"/>
        <v>0</v>
      </c>
      <c r="N648" s="368">
        <f t="shared" si="244"/>
        <v>0</v>
      </c>
      <c r="O648" s="506"/>
      <c r="P648" s="41"/>
      <c r="Q648" s="41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</row>
    <row r="649" spans="1:32" ht="15.75" customHeight="1" outlineLevel="1">
      <c r="A649" s="17"/>
      <c r="B649" s="226" t="s">
        <v>929</v>
      </c>
      <c r="C649" s="227" t="s">
        <v>930</v>
      </c>
      <c r="D649" s="486"/>
      <c r="E649" s="487"/>
      <c r="F649" s="488"/>
      <c r="G649" s="488"/>
      <c r="H649" s="232">
        <f>SUM(H650:H655)</f>
        <v>0</v>
      </c>
      <c r="I649" s="232">
        <f>SUM(I650:I655)</f>
        <v>0</v>
      </c>
      <c r="J649" s="512"/>
      <c r="K649" s="515"/>
      <c r="L649" s="514">
        <f>SUM(L650:L655)</f>
        <v>0</v>
      </c>
      <c r="M649" s="330">
        <f>SUM(M650:M655)</f>
        <v>0</v>
      </c>
      <c r="N649" s="332">
        <f t="shared" si="244"/>
        <v>0</v>
      </c>
      <c r="O649" s="512"/>
      <c r="P649" s="41"/>
      <c r="Q649" s="41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</row>
    <row r="650" spans="1:32" ht="15.75" customHeight="1" outlineLevel="1">
      <c r="A650" s="17"/>
      <c r="B650" s="369" t="s">
        <v>931</v>
      </c>
      <c r="C650" s="170" t="s">
        <v>87</v>
      </c>
      <c r="D650" s="485" t="s">
        <v>40</v>
      </c>
      <c r="E650" s="482"/>
      <c r="F650" s="483"/>
      <c r="G650" s="483"/>
      <c r="H650" s="180">
        <f t="shared" ref="H650:H655" si="254">G650*E650</f>
        <v>0</v>
      </c>
      <c r="I650" s="180">
        <f t="shared" ref="I650:I655" si="255">IF(D650="SI",H650,0)</f>
        <v>0</v>
      </c>
      <c r="J650" s="506"/>
      <c r="K650" s="511"/>
      <c r="L650" s="491">
        <v>0</v>
      </c>
      <c r="M650" s="196">
        <f t="shared" ref="M650:M655" si="256">+L650-I650</f>
        <v>0</v>
      </c>
      <c r="N650" s="371">
        <f t="shared" si="244"/>
        <v>0</v>
      </c>
      <c r="O650" s="506"/>
      <c r="P650" s="41"/>
      <c r="Q650" s="41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</row>
    <row r="651" spans="1:32" ht="15.75" customHeight="1" outlineLevel="1">
      <c r="A651" s="17"/>
      <c r="B651" s="369" t="s">
        <v>932</v>
      </c>
      <c r="C651" s="170" t="s">
        <v>91</v>
      </c>
      <c r="D651" s="485" t="s">
        <v>40</v>
      </c>
      <c r="E651" s="482"/>
      <c r="F651" s="483" t="s">
        <v>321</v>
      </c>
      <c r="G651" s="483"/>
      <c r="H651" s="180">
        <f t="shared" si="254"/>
        <v>0</v>
      </c>
      <c r="I651" s="180">
        <f t="shared" si="255"/>
        <v>0</v>
      </c>
      <c r="J651" s="506"/>
      <c r="K651" s="511"/>
      <c r="L651" s="491">
        <v>0</v>
      </c>
      <c r="M651" s="196">
        <f t="shared" si="256"/>
        <v>0</v>
      </c>
      <c r="N651" s="198">
        <f t="shared" si="244"/>
        <v>0</v>
      </c>
      <c r="O651" s="506"/>
      <c r="P651" s="41"/>
      <c r="Q651" s="41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</row>
    <row r="652" spans="1:32" ht="15.75" customHeight="1" outlineLevel="1">
      <c r="A652" s="17"/>
      <c r="B652" s="369" t="s">
        <v>933</v>
      </c>
      <c r="C652" s="170" t="s">
        <v>94</v>
      </c>
      <c r="D652" s="485" t="s">
        <v>40</v>
      </c>
      <c r="E652" s="482"/>
      <c r="F652" s="483"/>
      <c r="G652" s="483"/>
      <c r="H652" s="180">
        <f t="shared" si="254"/>
        <v>0</v>
      </c>
      <c r="I652" s="180">
        <f t="shared" si="255"/>
        <v>0</v>
      </c>
      <c r="J652" s="506"/>
      <c r="K652" s="511"/>
      <c r="L652" s="491">
        <v>0</v>
      </c>
      <c r="M652" s="196">
        <f t="shared" si="256"/>
        <v>0</v>
      </c>
      <c r="N652" s="198">
        <f t="shared" si="244"/>
        <v>0</v>
      </c>
      <c r="O652" s="506"/>
      <c r="P652" s="41"/>
      <c r="Q652" s="41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</row>
    <row r="653" spans="1:32" ht="15.75" customHeight="1" outlineLevel="1">
      <c r="A653" s="17"/>
      <c r="B653" s="369" t="s">
        <v>934</v>
      </c>
      <c r="C653" s="170" t="s">
        <v>168</v>
      </c>
      <c r="D653" s="485" t="s">
        <v>40</v>
      </c>
      <c r="E653" s="482"/>
      <c r="F653" s="483" t="s">
        <v>326</v>
      </c>
      <c r="G653" s="483"/>
      <c r="H653" s="180">
        <f t="shared" si="254"/>
        <v>0</v>
      </c>
      <c r="I653" s="180">
        <f t="shared" si="255"/>
        <v>0</v>
      </c>
      <c r="J653" s="506"/>
      <c r="K653" s="511"/>
      <c r="L653" s="491">
        <v>0</v>
      </c>
      <c r="M653" s="196">
        <f t="shared" si="256"/>
        <v>0</v>
      </c>
      <c r="N653" s="198">
        <f t="shared" si="244"/>
        <v>0</v>
      </c>
      <c r="O653" s="506"/>
      <c r="P653" s="41"/>
      <c r="Q653" s="41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</row>
    <row r="654" spans="1:32" ht="15.75" customHeight="1" outlineLevel="1">
      <c r="A654" s="17"/>
      <c r="B654" s="369" t="s">
        <v>935</v>
      </c>
      <c r="C654" s="170" t="s">
        <v>170</v>
      </c>
      <c r="D654" s="485" t="s">
        <v>40</v>
      </c>
      <c r="E654" s="482"/>
      <c r="F654" s="483"/>
      <c r="G654" s="483"/>
      <c r="H654" s="180">
        <f t="shared" si="254"/>
        <v>0</v>
      </c>
      <c r="I654" s="180">
        <f t="shared" si="255"/>
        <v>0</v>
      </c>
      <c r="J654" s="506"/>
      <c r="K654" s="511"/>
      <c r="L654" s="491">
        <v>0</v>
      </c>
      <c r="M654" s="196">
        <f t="shared" si="256"/>
        <v>0</v>
      </c>
      <c r="N654" s="198">
        <f t="shared" si="244"/>
        <v>0</v>
      </c>
      <c r="O654" s="506"/>
      <c r="P654" s="41"/>
      <c r="Q654" s="41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</row>
    <row r="655" spans="1:32" ht="15.75" customHeight="1" outlineLevel="1">
      <c r="A655" s="17"/>
      <c r="B655" s="369" t="s">
        <v>936</v>
      </c>
      <c r="C655" s="193" t="s">
        <v>329</v>
      </c>
      <c r="D655" s="485" t="s">
        <v>40</v>
      </c>
      <c r="E655" s="482"/>
      <c r="F655" s="483"/>
      <c r="G655" s="483"/>
      <c r="H655" s="180">
        <f t="shared" si="254"/>
        <v>0</v>
      </c>
      <c r="I655" s="180">
        <f t="shared" si="255"/>
        <v>0</v>
      </c>
      <c r="J655" s="506"/>
      <c r="K655" s="507"/>
      <c r="L655" s="491">
        <v>0</v>
      </c>
      <c r="M655" s="196">
        <f t="shared" si="256"/>
        <v>0</v>
      </c>
      <c r="N655" s="368">
        <f t="shared" si="244"/>
        <v>0</v>
      </c>
      <c r="O655" s="506"/>
      <c r="P655" s="41"/>
      <c r="Q655" s="41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</row>
    <row r="656" spans="1:32" ht="15.75" customHeight="1" outlineLevel="1">
      <c r="A656" s="17"/>
      <c r="B656" s="226" t="s">
        <v>937</v>
      </c>
      <c r="C656" s="227" t="s">
        <v>938</v>
      </c>
      <c r="D656" s="486"/>
      <c r="E656" s="487"/>
      <c r="F656" s="488"/>
      <c r="G656" s="488"/>
      <c r="H656" s="232">
        <f>SUM(H657:H662)</f>
        <v>0</v>
      </c>
      <c r="I656" s="232">
        <f>SUM(I657:I662)</f>
        <v>0</v>
      </c>
      <c r="J656" s="512"/>
      <c r="K656" s="515"/>
      <c r="L656" s="514">
        <f>SUM(L657:L662)</f>
        <v>0</v>
      </c>
      <c r="M656" s="330">
        <f>SUM(M657:M662)</f>
        <v>0</v>
      </c>
      <c r="N656" s="332">
        <f t="shared" si="244"/>
        <v>0</v>
      </c>
      <c r="O656" s="512"/>
      <c r="P656" s="41"/>
      <c r="Q656" s="41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</row>
    <row r="657" spans="1:32" ht="15.75" customHeight="1" outlineLevel="1">
      <c r="A657" s="17"/>
      <c r="B657" s="369" t="s">
        <v>939</v>
      </c>
      <c r="C657" s="170" t="s">
        <v>87</v>
      </c>
      <c r="D657" s="485" t="s">
        <v>40</v>
      </c>
      <c r="E657" s="482"/>
      <c r="F657" s="483"/>
      <c r="G657" s="483"/>
      <c r="H657" s="180">
        <f t="shared" ref="H657:H662" si="257">G657*E657</f>
        <v>0</v>
      </c>
      <c r="I657" s="180">
        <f t="shared" ref="I657:I662" si="258">IF(D657="SI",H657,0)</f>
        <v>0</v>
      </c>
      <c r="J657" s="506"/>
      <c r="K657" s="511"/>
      <c r="L657" s="491">
        <v>0</v>
      </c>
      <c r="M657" s="196">
        <f t="shared" ref="M657:M662" si="259">+L657-I657</f>
        <v>0</v>
      </c>
      <c r="N657" s="371">
        <f t="shared" si="244"/>
        <v>0</v>
      </c>
      <c r="O657" s="506"/>
      <c r="P657" s="41"/>
      <c r="Q657" s="41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</row>
    <row r="658" spans="1:32" ht="15.75" customHeight="1" outlineLevel="1">
      <c r="A658" s="17"/>
      <c r="B658" s="369" t="s">
        <v>940</v>
      </c>
      <c r="C658" s="170" t="s">
        <v>91</v>
      </c>
      <c r="D658" s="485" t="s">
        <v>40</v>
      </c>
      <c r="E658" s="482"/>
      <c r="F658" s="483" t="s">
        <v>321</v>
      </c>
      <c r="G658" s="483"/>
      <c r="H658" s="180">
        <f t="shared" si="257"/>
        <v>0</v>
      </c>
      <c r="I658" s="180">
        <f t="shared" si="258"/>
        <v>0</v>
      </c>
      <c r="J658" s="506"/>
      <c r="K658" s="511"/>
      <c r="L658" s="491">
        <v>0</v>
      </c>
      <c r="M658" s="196">
        <f t="shared" si="259"/>
        <v>0</v>
      </c>
      <c r="N658" s="198">
        <f t="shared" si="244"/>
        <v>0</v>
      </c>
      <c r="O658" s="506"/>
      <c r="P658" s="41"/>
      <c r="Q658" s="41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</row>
    <row r="659" spans="1:32" ht="15.75" customHeight="1" outlineLevel="1">
      <c r="A659" s="17"/>
      <c r="B659" s="369" t="s">
        <v>941</v>
      </c>
      <c r="C659" s="170" t="s">
        <v>94</v>
      </c>
      <c r="D659" s="485" t="s">
        <v>40</v>
      </c>
      <c r="E659" s="482"/>
      <c r="F659" s="483"/>
      <c r="G659" s="483"/>
      <c r="H659" s="180">
        <f t="shared" si="257"/>
        <v>0</v>
      </c>
      <c r="I659" s="180">
        <f t="shared" si="258"/>
        <v>0</v>
      </c>
      <c r="J659" s="506"/>
      <c r="K659" s="511"/>
      <c r="L659" s="491">
        <v>0</v>
      </c>
      <c r="M659" s="196">
        <f t="shared" si="259"/>
        <v>0</v>
      </c>
      <c r="N659" s="198">
        <f t="shared" si="244"/>
        <v>0</v>
      </c>
      <c r="O659" s="506"/>
      <c r="P659" s="41"/>
      <c r="Q659" s="41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</row>
    <row r="660" spans="1:32" ht="15.75" customHeight="1" outlineLevel="1">
      <c r="A660" s="17"/>
      <c r="B660" s="369" t="s">
        <v>942</v>
      </c>
      <c r="C660" s="170" t="s">
        <v>168</v>
      </c>
      <c r="D660" s="485" t="s">
        <v>40</v>
      </c>
      <c r="E660" s="482"/>
      <c r="F660" s="483" t="s">
        <v>326</v>
      </c>
      <c r="G660" s="483"/>
      <c r="H660" s="180">
        <f t="shared" si="257"/>
        <v>0</v>
      </c>
      <c r="I660" s="180">
        <f t="shared" si="258"/>
        <v>0</v>
      </c>
      <c r="J660" s="506"/>
      <c r="K660" s="511"/>
      <c r="L660" s="491">
        <v>0</v>
      </c>
      <c r="M660" s="196">
        <f t="shared" si="259"/>
        <v>0</v>
      </c>
      <c r="N660" s="198">
        <f t="shared" si="244"/>
        <v>0</v>
      </c>
      <c r="O660" s="506"/>
      <c r="P660" s="41"/>
      <c r="Q660" s="41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</row>
    <row r="661" spans="1:32" ht="15.75" customHeight="1" outlineLevel="1">
      <c r="A661" s="17"/>
      <c r="B661" s="369" t="s">
        <v>943</v>
      </c>
      <c r="C661" s="170" t="s">
        <v>170</v>
      </c>
      <c r="D661" s="485" t="s">
        <v>40</v>
      </c>
      <c r="E661" s="482"/>
      <c r="F661" s="483"/>
      <c r="G661" s="483"/>
      <c r="H661" s="180">
        <f t="shared" si="257"/>
        <v>0</v>
      </c>
      <c r="I661" s="180">
        <f t="shared" si="258"/>
        <v>0</v>
      </c>
      <c r="J661" s="506"/>
      <c r="K661" s="511"/>
      <c r="L661" s="491">
        <v>0</v>
      </c>
      <c r="M661" s="196">
        <f t="shared" si="259"/>
        <v>0</v>
      </c>
      <c r="N661" s="198">
        <f t="shared" si="244"/>
        <v>0</v>
      </c>
      <c r="O661" s="506"/>
      <c r="P661" s="41"/>
      <c r="Q661" s="41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</row>
    <row r="662" spans="1:32" ht="15.75" customHeight="1" outlineLevel="1">
      <c r="A662" s="17"/>
      <c r="B662" s="369" t="s">
        <v>944</v>
      </c>
      <c r="C662" s="193" t="s">
        <v>329</v>
      </c>
      <c r="D662" s="485" t="s">
        <v>40</v>
      </c>
      <c r="E662" s="482"/>
      <c r="F662" s="483"/>
      <c r="G662" s="483"/>
      <c r="H662" s="180">
        <f t="shared" si="257"/>
        <v>0</v>
      </c>
      <c r="I662" s="180">
        <f t="shared" si="258"/>
        <v>0</v>
      </c>
      <c r="J662" s="506"/>
      <c r="K662" s="507"/>
      <c r="L662" s="491">
        <v>0</v>
      </c>
      <c r="M662" s="196">
        <f t="shared" si="259"/>
        <v>0</v>
      </c>
      <c r="N662" s="368">
        <f t="shared" si="244"/>
        <v>0</v>
      </c>
      <c r="O662" s="506"/>
      <c r="P662" s="41"/>
      <c r="Q662" s="41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</row>
    <row r="663" spans="1:32" ht="15.75" customHeight="1" outlineLevel="1">
      <c r="A663" s="17"/>
      <c r="B663" s="226" t="s">
        <v>945</v>
      </c>
      <c r="C663" s="227" t="s">
        <v>946</v>
      </c>
      <c r="D663" s="486"/>
      <c r="E663" s="487"/>
      <c r="F663" s="488"/>
      <c r="G663" s="488"/>
      <c r="H663" s="232">
        <f>SUM(H664:H669)</f>
        <v>0</v>
      </c>
      <c r="I663" s="232">
        <f>SUM(I664:I669)</f>
        <v>0</v>
      </c>
      <c r="J663" s="512"/>
      <c r="K663" s="515"/>
      <c r="L663" s="514">
        <f>SUM(L664:L669)</f>
        <v>0</v>
      </c>
      <c r="M663" s="330">
        <f>SUM(M664:M669)</f>
        <v>0</v>
      </c>
      <c r="N663" s="332">
        <f t="shared" si="244"/>
        <v>0</v>
      </c>
      <c r="O663" s="512"/>
      <c r="P663" s="41"/>
      <c r="Q663" s="41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</row>
    <row r="664" spans="1:32" ht="15.75" customHeight="1" outlineLevel="1">
      <c r="A664" s="17"/>
      <c r="B664" s="369" t="s">
        <v>947</v>
      </c>
      <c r="C664" s="170" t="s">
        <v>87</v>
      </c>
      <c r="D664" s="485" t="s">
        <v>40</v>
      </c>
      <c r="E664" s="482"/>
      <c r="F664" s="483"/>
      <c r="G664" s="483"/>
      <c r="H664" s="180">
        <f t="shared" ref="H664:H669" si="260">G664*E664</f>
        <v>0</v>
      </c>
      <c r="I664" s="180">
        <f t="shared" ref="I664:I669" si="261">IF(D664="SI",H664,0)</f>
        <v>0</v>
      </c>
      <c r="J664" s="506"/>
      <c r="K664" s="511"/>
      <c r="L664" s="491">
        <v>0</v>
      </c>
      <c r="M664" s="196">
        <f t="shared" ref="M664:M669" si="262">+L664-I664</f>
        <v>0</v>
      </c>
      <c r="N664" s="371">
        <f t="shared" si="244"/>
        <v>0</v>
      </c>
      <c r="O664" s="506"/>
      <c r="P664" s="41"/>
      <c r="Q664" s="41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</row>
    <row r="665" spans="1:32" ht="15.75" customHeight="1" outlineLevel="1">
      <c r="A665" s="17"/>
      <c r="B665" s="369" t="s">
        <v>948</v>
      </c>
      <c r="C665" s="170" t="s">
        <v>91</v>
      </c>
      <c r="D665" s="485" t="s">
        <v>40</v>
      </c>
      <c r="E665" s="482"/>
      <c r="F665" s="483" t="s">
        <v>321</v>
      </c>
      <c r="G665" s="483"/>
      <c r="H665" s="180">
        <f t="shared" si="260"/>
        <v>0</v>
      </c>
      <c r="I665" s="180">
        <f t="shared" si="261"/>
        <v>0</v>
      </c>
      <c r="J665" s="506"/>
      <c r="K665" s="511"/>
      <c r="L665" s="491">
        <v>0</v>
      </c>
      <c r="M665" s="196">
        <f t="shared" si="262"/>
        <v>0</v>
      </c>
      <c r="N665" s="198">
        <f t="shared" si="244"/>
        <v>0</v>
      </c>
      <c r="O665" s="506"/>
      <c r="P665" s="41"/>
      <c r="Q665" s="41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</row>
    <row r="666" spans="1:32" ht="15.75" customHeight="1" outlineLevel="1">
      <c r="A666" s="17"/>
      <c r="B666" s="369" t="s">
        <v>949</v>
      </c>
      <c r="C666" s="170" t="s">
        <v>94</v>
      </c>
      <c r="D666" s="485" t="s">
        <v>40</v>
      </c>
      <c r="E666" s="482"/>
      <c r="F666" s="483"/>
      <c r="G666" s="483"/>
      <c r="H666" s="180">
        <f t="shared" si="260"/>
        <v>0</v>
      </c>
      <c r="I666" s="180">
        <f t="shared" si="261"/>
        <v>0</v>
      </c>
      <c r="J666" s="506"/>
      <c r="K666" s="511"/>
      <c r="L666" s="491">
        <v>0</v>
      </c>
      <c r="M666" s="196">
        <f t="shared" si="262"/>
        <v>0</v>
      </c>
      <c r="N666" s="198">
        <f t="shared" si="244"/>
        <v>0</v>
      </c>
      <c r="O666" s="506"/>
      <c r="P666" s="41"/>
      <c r="Q666" s="41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</row>
    <row r="667" spans="1:32" ht="15.75" customHeight="1" outlineLevel="1">
      <c r="A667" s="17"/>
      <c r="B667" s="369" t="s">
        <v>950</v>
      </c>
      <c r="C667" s="170" t="s">
        <v>168</v>
      </c>
      <c r="D667" s="485" t="s">
        <v>40</v>
      </c>
      <c r="E667" s="482"/>
      <c r="F667" s="483" t="s">
        <v>326</v>
      </c>
      <c r="G667" s="483"/>
      <c r="H667" s="180">
        <f t="shared" si="260"/>
        <v>0</v>
      </c>
      <c r="I667" s="180">
        <f t="shared" si="261"/>
        <v>0</v>
      </c>
      <c r="J667" s="506"/>
      <c r="K667" s="511"/>
      <c r="L667" s="491">
        <v>0</v>
      </c>
      <c r="M667" s="196">
        <f t="shared" si="262"/>
        <v>0</v>
      </c>
      <c r="N667" s="198">
        <f t="shared" si="244"/>
        <v>0</v>
      </c>
      <c r="O667" s="506"/>
      <c r="P667" s="41"/>
      <c r="Q667" s="41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</row>
    <row r="668" spans="1:32" ht="15.75" customHeight="1" outlineLevel="1">
      <c r="A668" s="17"/>
      <c r="B668" s="369" t="s">
        <v>951</v>
      </c>
      <c r="C668" s="170" t="s">
        <v>170</v>
      </c>
      <c r="D668" s="485" t="s">
        <v>40</v>
      </c>
      <c r="E668" s="482"/>
      <c r="F668" s="483"/>
      <c r="G668" s="483"/>
      <c r="H668" s="180">
        <f t="shared" si="260"/>
        <v>0</v>
      </c>
      <c r="I668" s="180">
        <f t="shared" si="261"/>
        <v>0</v>
      </c>
      <c r="J668" s="506"/>
      <c r="K668" s="511"/>
      <c r="L668" s="491">
        <v>0</v>
      </c>
      <c r="M668" s="196">
        <f t="shared" si="262"/>
        <v>0</v>
      </c>
      <c r="N668" s="198">
        <f t="shared" si="244"/>
        <v>0</v>
      </c>
      <c r="O668" s="506"/>
      <c r="P668" s="41"/>
      <c r="Q668" s="41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</row>
    <row r="669" spans="1:32" ht="15.75" customHeight="1" outlineLevel="1">
      <c r="A669" s="17"/>
      <c r="B669" s="369" t="s">
        <v>952</v>
      </c>
      <c r="C669" s="193" t="s">
        <v>329</v>
      </c>
      <c r="D669" s="485" t="s">
        <v>40</v>
      </c>
      <c r="E669" s="482"/>
      <c r="F669" s="483"/>
      <c r="G669" s="483"/>
      <c r="H669" s="180">
        <f t="shared" si="260"/>
        <v>0</v>
      </c>
      <c r="I669" s="180">
        <f t="shared" si="261"/>
        <v>0</v>
      </c>
      <c r="J669" s="506"/>
      <c r="K669" s="507"/>
      <c r="L669" s="491">
        <v>0</v>
      </c>
      <c r="M669" s="196">
        <f t="shared" si="262"/>
        <v>0</v>
      </c>
      <c r="N669" s="368">
        <f t="shared" si="244"/>
        <v>0</v>
      </c>
      <c r="O669" s="506"/>
      <c r="P669" s="41"/>
      <c r="Q669" s="41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</row>
    <row r="670" spans="1:32" ht="15.75" customHeight="1" outlineLevel="1">
      <c r="A670" s="17"/>
      <c r="B670" s="226" t="s">
        <v>953</v>
      </c>
      <c r="C670" s="227" t="s">
        <v>954</v>
      </c>
      <c r="D670" s="486"/>
      <c r="E670" s="487"/>
      <c r="F670" s="488"/>
      <c r="G670" s="488"/>
      <c r="H670" s="232">
        <f>SUM(H671:H676)</f>
        <v>0</v>
      </c>
      <c r="I670" s="232">
        <f>SUM(I671:I676)</f>
        <v>0</v>
      </c>
      <c r="J670" s="512"/>
      <c r="K670" s="515"/>
      <c r="L670" s="514">
        <f>SUM(L671:L676)</f>
        <v>0</v>
      </c>
      <c r="M670" s="330">
        <f>SUM(M671:M676)</f>
        <v>0</v>
      </c>
      <c r="N670" s="332">
        <f t="shared" si="244"/>
        <v>0</v>
      </c>
      <c r="O670" s="512"/>
      <c r="P670" s="41"/>
      <c r="Q670" s="41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</row>
    <row r="671" spans="1:32" ht="15.75" customHeight="1" outlineLevel="1">
      <c r="A671" s="17"/>
      <c r="B671" s="369" t="s">
        <v>955</v>
      </c>
      <c r="C671" s="170" t="s">
        <v>87</v>
      </c>
      <c r="D671" s="485" t="s">
        <v>40</v>
      </c>
      <c r="E671" s="482"/>
      <c r="F671" s="483"/>
      <c r="G671" s="483"/>
      <c r="H671" s="180">
        <f t="shared" ref="H671:H676" si="263">G671*E671</f>
        <v>0</v>
      </c>
      <c r="I671" s="180">
        <f t="shared" ref="I671:I676" si="264">IF(D671="SI",H671,0)</f>
        <v>0</v>
      </c>
      <c r="J671" s="506"/>
      <c r="K671" s="511"/>
      <c r="L671" s="491">
        <v>0</v>
      </c>
      <c r="M671" s="196">
        <f t="shared" ref="M671:M676" si="265">+L671-I671</f>
        <v>0</v>
      </c>
      <c r="N671" s="198">
        <f t="shared" si="244"/>
        <v>0</v>
      </c>
      <c r="O671" s="506"/>
      <c r="P671" s="41"/>
      <c r="Q671" s="41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</row>
    <row r="672" spans="1:32" ht="15.75" customHeight="1" outlineLevel="1">
      <c r="A672" s="17"/>
      <c r="B672" s="369" t="s">
        <v>956</v>
      </c>
      <c r="C672" s="170" t="s">
        <v>91</v>
      </c>
      <c r="D672" s="485" t="s">
        <v>40</v>
      </c>
      <c r="E672" s="482"/>
      <c r="F672" s="483" t="s">
        <v>321</v>
      </c>
      <c r="G672" s="483"/>
      <c r="H672" s="180">
        <f t="shared" si="263"/>
        <v>0</v>
      </c>
      <c r="I672" s="180">
        <f t="shared" si="264"/>
        <v>0</v>
      </c>
      <c r="J672" s="506"/>
      <c r="K672" s="511"/>
      <c r="L672" s="491">
        <v>0</v>
      </c>
      <c r="M672" s="196">
        <f t="shared" si="265"/>
        <v>0</v>
      </c>
      <c r="N672" s="198">
        <f t="shared" si="244"/>
        <v>0</v>
      </c>
      <c r="O672" s="506"/>
      <c r="P672" s="41"/>
      <c r="Q672" s="41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</row>
    <row r="673" spans="1:32" ht="15.75" customHeight="1" outlineLevel="1">
      <c r="A673" s="17"/>
      <c r="B673" s="369" t="s">
        <v>957</v>
      </c>
      <c r="C673" s="170" t="s">
        <v>94</v>
      </c>
      <c r="D673" s="485" t="s">
        <v>40</v>
      </c>
      <c r="E673" s="482"/>
      <c r="F673" s="483"/>
      <c r="G673" s="483"/>
      <c r="H673" s="180">
        <f t="shared" si="263"/>
        <v>0</v>
      </c>
      <c r="I673" s="180">
        <f t="shared" si="264"/>
        <v>0</v>
      </c>
      <c r="J673" s="506"/>
      <c r="K673" s="511"/>
      <c r="L673" s="491">
        <v>0</v>
      </c>
      <c r="M673" s="196">
        <f t="shared" si="265"/>
        <v>0</v>
      </c>
      <c r="N673" s="198">
        <f t="shared" si="244"/>
        <v>0</v>
      </c>
      <c r="O673" s="506"/>
      <c r="P673" s="41"/>
      <c r="Q673" s="41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</row>
    <row r="674" spans="1:32" ht="15.75" customHeight="1" outlineLevel="1">
      <c r="A674" s="17"/>
      <c r="B674" s="369" t="s">
        <v>958</v>
      </c>
      <c r="C674" s="170" t="s">
        <v>168</v>
      </c>
      <c r="D674" s="485" t="s">
        <v>40</v>
      </c>
      <c r="E674" s="482"/>
      <c r="F674" s="483" t="s">
        <v>326</v>
      </c>
      <c r="G674" s="483"/>
      <c r="H674" s="180">
        <f t="shared" si="263"/>
        <v>0</v>
      </c>
      <c r="I674" s="180">
        <f t="shared" si="264"/>
        <v>0</v>
      </c>
      <c r="J674" s="506"/>
      <c r="K674" s="511"/>
      <c r="L674" s="491">
        <v>0</v>
      </c>
      <c r="M674" s="196">
        <f t="shared" si="265"/>
        <v>0</v>
      </c>
      <c r="N674" s="198">
        <f t="shared" si="244"/>
        <v>0</v>
      </c>
      <c r="O674" s="506"/>
      <c r="P674" s="41"/>
      <c r="Q674" s="41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</row>
    <row r="675" spans="1:32" ht="15.75" customHeight="1" outlineLevel="1">
      <c r="A675" s="17"/>
      <c r="B675" s="369" t="s">
        <v>959</v>
      </c>
      <c r="C675" s="170" t="s">
        <v>170</v>
      </c>
      <c r="D675" s="485" t="s">
        <v>40</v>
      </c>
      <c r="E675" s="482"/>
      <c r="F675" s="483"/>
      <c r="G675" s="483"/>
      <c r="H675" s="180">
        <f t="shared" si="263"/>
        <v>0</v>
      </c>
      <c r="I675" s="180">
        <f t="shared" si="264"/>
        <v>0</v>
      </c>
      <c r="J675" s="506"/>
      <c r="K675" s="511"/>
      <c r="L675" s="491">
        <v>0</v>
      </c>
      <c r="M675" s="196">
        <f t="shared" si="265"/>
        <v>0</v>
      </c>
      <c r="N675" s="198">
        <f t="shared" si="244"/>
        <v>0</v>
      </c>
      <c r="O675" s="506"/>
      <c r="P675" s="41"/>
      <c r="Q675" s="41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</row>
    <row r="676" spans="1:32" ht="15.75" customHeight="1" outlineLevel="1">
      <c r="A676" s="17"/>
      <c r="B676" s="369" t="s">
        <v>960</v>
      </c>
      <c r="C676" s="193" t="s">
        <v>329</v>
      </c>
      <c r="D676" s="485" t="s">
        <v>40</v>
      </c>
      <c r="E676" s="482"/>
      <c r="F676" s="483"/>
      <c r="G676" s="483"/>
      <c r="H676" s="180">
        <f t="shared" si="263"/>
        <v>0</v>
      </c>
      <c r="I676" s="180">
        <f t="shared" si="264"/>
        <v>0</v>
      </c>
      <c r="J676" s="506"/>
      <c r="K676" s="507"/>
      <c r="L676" s="491">
        <v>0</v>
      </c>
      <c r="M676" s="196">
        <f t="shared" si="265"/>
        <v>0</v>
      </c>
      <c r="N676" s="368">
        <f t="shared" si="244"/>
        <v>0</v>
      </c>
      <c r="O676" s="506"/>
      <c r="P676" s="41"/>
      <c r="Q676" s="41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</row>
    <row r="677" spans="1:32" ht="15.75" customHeight="1" outlineLevel="1">
      <c r="A677" s="17"/>
      <c r="B677" s="226" t="s">
        <v>961</v>
      </c>
      <c r="C677" s="227" t="s">
        <v>962</v>
      </c>
      <c r="D677" s="486"/>
      <c r="E677" s="487"/>
      <c r="F677" s="488"/>
      <c r="G677" s="488"/>
      <c r="H677" s="232">
        <f>SUM(H678:H683)</f>
        <v>0</v>
      </c>
      <c r="I677" s="232">
        <f>SUM(I678:I683)</f>
        <v>0</v>
      </c>
      <c r="J677" s="512"/>
      <c r="K677" s="515"/>
      <c r="L677" s="514">
        <f>SUM(L678:L683)</f>
        <v>0</v>
      </c>
      <c r="M677" s="330">
        <f>SUM(M678:M683)</f>
        <v>0</v>
      </c>
      <c r="N677" s="332">
        <f t="shared" si="244"/>
        <v>0</v>
      </c>
      <c r="O677" s="512"/>
      <c r="P677" s="41"/>
      <c r="Q677" s="41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</row>
    <row r="678" spans="1:32" ht="15.75" customHeight="1" outlineLevel="1">
      <c r="A678" s="17"/>
      <c r="B678" s="369" t="s">
        <v>963</v>
      </c>
      <c r="C678" s="170" t="s">
        <v>87</v>
      </c>
      <c r="D678" s="485" t="s">
        <v>40</v>
      </c>
      <c r="E678" s="482"/>
      <c r="F678" s="483"/>
      <c r="G678" s="483"/>
      <c r="H678" s="180">
        <f t="shared" ref="H678:H683" si="266">G678*E678</f>
        <v>0</v>
      </c>
      <c r="I678" s="180">
        <f t="shared" ref="I678:I683" si="267">IF(D678="SI",H678,0)</f>
        <v>0</v>
      </c>
      <c r="J678" s="506"/>
      <c r="K678" s="511"/>
      <c r="L678" s="491">
        <v>0</v>
      </c>
      <c r="M678" s="196">
        <f t="shared" ref="M678:M683" si="268">+L678-I678</f>
        <v>0</v>
      </c>
      <c r="N678" s="371">
        <f t="shared" si="244"/>
        <v>0</v>
      </c>
      <c r="O678" s="506"/>
      <c r="P678" s="41"/>
      <c r="Q678" s="41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</row>
    <row r="679" spans="1:32" ht="15.75" customHeight="1" outlineLevel="1">
      <c r="A679" s="17"/>
      <c r="B679" s="369" t="s">
        <v>964</v>
      </c>
      <c r="C679" s="170" t="s">
        <v>91</v>
      </c>
      <c r="D679" s="485" t="s">
        <v>40</v>
      </c>
      <c r="E679" s="482"/>
      <c r="F679" s="483" t="s">
        <v>321</v>
      </c>
      <c r="G679" s="483"/>
      <c r="H679" s="180">
        <f t="shared" si="266"/>
        <v>0</v>
      </c>
      <c r="I679" s="180">
        <f t="shared" si="267"/>
        <v>0</v>
      </c>
      <c r="J679" s="506"/>
      <c r="K679" s="511"/>
      <c r="L679" s="491">
        <v>0</v>
      </c>
      <c r="M679" s="196">
        <f t="shared" si="268"/>
        <v>0</v>
      </c>
      <c r="N679" s="198">
        <f t="shared" si="244"/>
        <v>0</v>
      </c>
      <c r="O679" s="506"/>
      <c r="P679" s="41"/>
      <c r="Q679" s="41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</row>
    <row r="680" spans="1:32" ht="15.75" customHeight="1" outlineLevel="1">
      <c r="A680" s="17"/>
      <c r="B680" s="369" t="s">
        <v>965</v>
      </c>
      <c r="C680" s="170" t="s">
        <v>94</v>
      </c>
      <c r="D680" s="485" t="s">
        <v>40</v>
      </c>
      <c r="E680" s="482"/>
      <c r="F680" s="483"/>
      <c r="G680" s="483"/>
      <c r="H680" s="180">
        <f t="shared" si="266"/>
        <v>0</v>
      </c>
      <c r="I680" s="180">
        <f t="shared" si="267"/>
        <v>0</v>
      </c>
      <c r="J680" s="506"/>
      <c r="K680" s="511"/>
      <c r="L680" s="491">
        <v>0</v>
      </c>
      <c r="M680" s="196">
        <f t="shared" si="268"/>
        <v>0</v>
      </c>
      <c r="N680" s="198">
        <f t="shared" si="244"/>
        <v>0</v>
      </c>
      <c r="O680" s="506"/>
      <c r="P680" s="41"/>
      <c r="Q680" s="41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</row>
    <row r="681" spans="1:32" ht="15.75" customHeight="1" outlineLevel="1">
      <c r="A681" s="17"/>
      <c r="B681" s="369" t="s">
        <v>966</v>
      </c>
      <c r="C681" s="170" t="s">
        <v>168</v>
      </c>
      <c r="D681" s="485" t="s">
        <v>40</v>
      </c>
      <c r="E681" s="482"/>
      <c r="F681" s="483" t="s">
        <v>326</v>
      </c>
      <c r="G681" s="483"/>
      <c r="H681" s="180">
        <f t="shared" si="266"/>
        <v>0</v>
      </c>
      <c r="I681" s="180">
        <f t="shared" si="267"/>
        <v>0</v>
      </c>
      <c r="J681" s="506"/>
      <c r="K681" s="511"/>
      <c r="L681" s="491">
        <v>0</v>
      </c>
      <c r="M681" s="196">
        <f t="shared" si="268"/>
        <v>0</v>
      </c>
      <c r="N681" s="198">
        <f t="shared" si="244"/>
        <v>0</v>
      </c>
      <c r="O681" s="506"/>
      <c r="P681" s="41"/>
      <c r="Q681" s="41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</row>
    <row r="682" spans="1:32" ht="15.75" customHeight="1" outlineLevel="1">
      <c r="A682" s="17"/>
      <c r="B682" s="369" t="s">
        <v>967</v>
      </c>
      <c r="C682" s="170" t="s">
        <v>170</v>
      </c>
      <c r="D682" s="485" t="s">
        <v>40</v>
      </c>
      <c r="E682" s="482"/>
      <c r="F682" s="483"/>
      <c r="G682" s="483"/>
      <c r="H682" s="180">
        <f t="shared" si="266"/>
        <v>0</v>
      </c>
      <c r="I682" s="180">
        <f t="shared" si="267"/>
        <v>0</v>
      </c>
      <c r="J682" s="506"/>
      <c r="K682" s="511"/>
      <c r="L682" s="491">
        <v>0</v>
      </c>
      <c r="M682" s="196">
        <f t="shared" si="268"/>
        <v>0</v>
      </c>
      <c r="N682" s="198">
        <f t="shared" si="244"/>
        <v>0</v>
      </c>
      <c r="O682" s="506"/>
      <c r="P682" s="41"/>
      <c r="Q682" s="41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</row>
    <row r="683" spans="1:32" ht="15.75" customHeight="1" outlineLevel="1">
      <c r="A683" s="17"/>
      <c r="B683" s="369" t="s">
        <v>968</v>
      </c>
      <c r="C683" s="193" t="s">
        <v>329</v>
      </c>
      <c r="D683" s="485" t="s">
        <v>40</v>
      </c>
      <c r="E683" s="482"/>
      <c r="F683" s="483"/>
      <c r="G683" s="483"/>
      <c r="H683" s="180">
        <f t="shared" si="266"/>
        <v>0</v>
      </c>
      <c r="I683" s="180">
        <f t="shared" si="267"/>
        <v>0</v>
      </c>
      <c r="J683" s="506"/>
      <c r="K683" s="507"/>
      <c r="L683" s="491">
        <v>0</v>
      </c>
      <c r="M683" s="196">
        <f t="shared" si="268"/>
        <v>0</v>
      </c>
      <c r="N683" s="368">
        <f t="shared" si="244"/>
        <v>0</v>
      </c>
      <c r="O683" s="506"/>
      <c r="P683" s="41"/>
      <c r="Q683" s="41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</row>
    <row r="684" spans="1:32" ht="15.75" customHeight="1" outlineLevel="1">
      <c r="A684" s="17"/>
      <c r="B684" s="226" t="s">
        <v>969</v>
      </c>
      <c r="C684" s="227" t="s">
        <v>970</v>
      </c>
      <c r="D684" s="486"/>
      <c r="E684" s="487"/>
      <c r="F684" s="488"/>
      <c r="G684" s="488"/>
      <c r="H684" s="232">
        <f>SUM(H685:H690)</f>
        <v>0</v>
      </c>
      <c r="I684" s="232">
        <f>SUM(I685:I690)</f>
        <v>0</v>
      </c>
      <c r="J684" s="512"/>
      <c r="K684" s="515"/>
      <c r="L684" s="514">
        <f>SUM(L685:L690)</f>
        <v>0</v>
      </c>
      <c r="M684" s="330">
        <f>SUM(M685:M690)</f>
        <v>0</v>
      </c>
      <c r="N684" s="332">
        <f t="shared" si="244"/>
        <v>0</v>
      </c>
      <c r="O684" s="512"/>
      <c r="P684" s="41"/>
      <c r="Q684" s="41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</row>
    <row r="685" spans="1:32" ht="15.75" customHeight="1" outlineLevel="1">
      <c r="A685" s="17"/>
      <c r="B685" s="369" t="s">
        <v>971</v>
      </c>
      <c r="C685" s="170" t="s">
        <v>87</v>
      </c>
      <c r="D685" s="485" t="s">
        <v>40</v>
      </c>
      <c r="E685" s="482"/>
      <c r="F685" s="483"/>
      <c r="G685" s="483"/>
      <c r="H685" s="180">
        <f t="shared" ref="H685:H690" si="269">G685*E685</f>
        <v>0</v>
      </c>
      <c r="I685" s="180">
        <f t="shared" ref="I685:I690" si="270">IF(D685="SI",H685,0)</f>
        <v>0</v>
      </c>
      <c r="J685" s="506"/>
      <c r="K685" s="511"/>
      <c r="L685" s="491">
        <v>0</v>
      </c>
      <c r="M685" s="196">
        <f t="shared" ref="M685:M690" si="271">+L685-I685</f>
        <v>0</v>
      </c>
      <c r="N685" s="371">
        <f t="shared" si="244"/>
        <v>0</v>
      </c>
      <c r="O685" s="506"/>
      <c r="P685" s="41"/>
      <c r="Q685" s="41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</row>
    <row r="686" spans="1:32" ht="15.75" customHeight="1" outlineLevel="1">
      <c r="A686" s="17"/>
      <c r="B686" s="369" t="s">
        <v>972</v>
      </c>
      <c r="C686" s="170" t="s">
        <v>91</v>
      </c>
      <c r="D686" s="485" t="s">
        <v>40</v>
      </c>
      <c r="E686" s="482"/>
      <c r="F686" s="483" t="s">
        <v>321</v>
      </c>
      <c r="G686" s="483"/>
      <c r="H686" s="180">
        <f t="shared" si="269"/>
        <v>0</v>
      </c>
      <c r="I686" s="180">
        <f t="shared" si="270"/>
        <v>0</v>
      </c>
      <c r="J686" s="506"/>
      <c r="K686" s="511"/>
      <c r="L686" s="491">
        <v>0</v>
      </c>
      <c r="M686" s="196">
        <f t="shared" si="271"/>
        <v>0</v>
      </c>
      <c r="N686" s="198">
        <f t="shared" ref="N686:N749" si="272">IF(M686=0,0,(IF(I686=M686=0,1,(IF(I686=0,1,M686/I686)))))</f>
        <v>0</v>
      </c>
      <c r="O686" s="506"/>
      <c r="P686" s="41"/>
      <c r="Q686" s="41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</row>
    <row r="687" spans="1:32" ht="15.75" customHeight="1" outlineLevel="1">
      <c r="A687" s="17"/>
      <c r="B687" s="369" t="s">
        <v>973</v>
      </c>
      <c r="C687" s="170" t="s">
        <v>94</v>
      </c>
      <c r="D687" s="485" t="s">
        <v>40</v>
      </c>
      <c r="E687" s="482"/>
      <c r="F687" s="483"/>
      <c r="G687" s="483"/>
      <c r="H687" s="180">
        <f t="shared" si="269"/>
        <v>0</v>
      </c>
      <c r="I687" s="180">
        <f t="shared" si="270"/>
        <v>0</v>
      </c>
      <c r="J687" s="506"/>
      <c r="K687" s="511"/>
      <c r="L687" s="491">
        <v>0</v>
      </c>
      <c r="M687" s="196">
        <f t="shared" si="271"/>
        <v>0</v>
      </c>
      <c r="N687" s="198">
        <f t="shared" si="272"/>
        <v>0</v>
      </c>
      <c r="O687" s="506"/>
      <c r="P687" s="41"/>
      <c r="Q687" s="41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</row>
    <row r="688" spans="1:32" ht="15.75" customHeight="1" outlineLevel="1">
      <c r="A688" s="17"/>
      <c r="B688" s="369" t="s">
        <v>974</v>
      </c>
      <c r="C688" s="170" t="s">
        <v>168</v>
      </c>
      <c r="D688" s="485" t="s">
        <v>40</v>
      </c>
      <c r="E688" s="482"/>
      <c r="F688" s="483" t="s">
        <v>326</v>
      </c>
      <c r="G688" s="483"/>
      <c r="H688" s="180">
        <f t="shared" si="269"/>
        <v>0</v>
      </c>
      <c r="I688" s="180">
        <f t="shared" si="270"/>
        <v>0</v>
      </c>
      <c r="J688" s="506"/>
      <c r="K688" s="511"/>
      <c r="L688" s="491">
        <v>0</v>
      </c>
      <c r="M688" s="196">
        <f t="shared" si="271"/>
        <v>0</v>
      </c>
      <c r="N688" s="198">
        <f t="shared" si="272"/>
        <v>0</v>
      </c>
      <c r="O688" s="506"/>
      <c r="P688" s="41"/>
      <c r="Q688" s="41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</row>
    <row r="689" spans="1:32" ht="15.75" customHeight="1" outlineLevel="1">
      <c r="A689" s="17"/>
      <c r="B689" s="369" t="s">
        <v>975</v>
      </c>
      <c r="C689" s="170" t="s">
        <v>170</v>
      </c>
      <c r="D689" s="485" t="s">
        <v>40</v>
      </c>
      <c r="E689" s="482"/>
      <c r="F689" s="483"/>
      <c r="G689" s="483"/>
      <c r="H689" s="180">
        <f t="shared" si="269"/>
        <v>0</v>
      </c>
      <c r="I689" s="180">
        <f t="shared" si="270"/>
        <v>0</v>
      </c>
      <c r="J689" s="506"/>
      <c r="K689" s="511"/>
      <c r="L689" s="491">
        <v>0</v>
      </c>
      <c r="M689" s="196">
        <f t="shared" si="271"/>
        <v>0</v>
      </c>
      <c r="N689" s="198">
        <f t="shared" si="272"/>
        <v>0</v>
      </c>
      <c r="O689" s="506"/>
      <c r="P689" s="41"/>
      <c r="Q689" s="41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</row>
    <row r="690" spans="1:32" ht="15.75" customHeight="1" outlineLevel="1">
      <c r="A690" s="17"/>
      <c r="B690" s="369" t="s">
        <v>976</v>
      </c>
      <c r="C690" s="193" t="s">
        <v>329</v>
      </c>
      <c r="D690" s="485" t="s">
        <v>40</v>
      </c>
      <c r="E690" s="482"/>
      <c r="F690" s="483"/>
      <c r="G690" s="483"/>
      <c r="H690" s="180">
        <f t="shared" si="269"/>
        <v>0</v>
      </c>
      <c r="I690" s="180">
        <f t="shared" si="270"/>
        <v>0</v>
      </c>
      <c r="J690" s="506"/>
      <c r="K690" s="507"/>
      <c r="L690" s="491">
        <v>0</v>
      </c>
      <c r="M690" s="196">
        <f t="shared" si="271"/>
        <v>0</v>
      </c>
      <c r="N690" s="368">
        <f t="shared" si="272"/>
        <v>0</v>
      </c>
      <c r="O690" s="506"/>
      <c r="P690" s="41"/>
      <c r="Q690" s="41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</row>
    <row r="691" spans="1:32" ht="15.75" customHeight="1" outlineLevel="1">
      <c r="A691" s="17"/>
      <c r="B691" s="226" t="s">
        <v>977</v>
      </c>
      <c r="C691" s="227" t="s">
        <v>978</v>
      </c>
      <c r="D691" s="486"/>
      <c r="E691" s="487"/>
      <c r="F691" s="488"/>
      <c r="G691" s="488"/>
      <c r="H691" s="232">
        <f>SUM(H692:H697)</f>
        <v>0</v>
      </c>
      <c r="I691" s="232">
        <f>SUM(I692:I697)</f>
        <v>0</v>
      </c>
      <c r="J691" s="512"/>
      <c r="K691" s="515"/>
      <c r="L691" s="514">
        <f>SUM(L692:L697)</f>
        <v>0</v>
      </c>
      <c r="M691" s="330">
        <f>SUM(M692:M697)</f>
        <v>0</v>
      </c>
      <c r="N691" s="332">
        <f t="shared" si="272"/>
        <v>0</v>
      </c>
      <c r="O691" s="512"/>
      <c r="P691" s="41"/>
      <c r="Q691" s="41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</row>
    <row r="692" spans="1:32" ht="15.75" customHeight="1" outlineLevel="1">
      <c r="A692" s="17"/>
      <c r="B692" s="369" t="s">
        <v>979</v>
      </c>
      <c r="C692" s="170" t="s">
        <v>87</v>
      </c>
      <c r="D692" s="485" t="s">
        <v>40</v>
      </c>
      <c r="E692" s="482"/>
      <c r="F692" s="483"/>
      <c r="G692" s="483"/>
      <c r="H692" s="180">
        <f t="shared" ref="H692:H697" si="273">G692*E692</f>
        <v>0</v>
      </c>
      <c r="I692" s="180">
        <f t="shared" ref="I692:I697" si="274">IF(D692="SI",H692,0)</f>
        <v>0</v>
      </c>
      <c r="J692" s="506"/>
      <c r="K692" s="511"/>
      <c r="L692" s="491">
        <v>0</v>
      </c>
      <c r="M692" s="196">
        <f t="shared" ref="M692:M697" si="275">+L692-I692</f>
        <v>0</v>
      </c>
      <c r="N692" s="371">
        <f t="shared" si="272"/>
        <v>0</v>
      </c>
      <c r="O692" s="506"/>
      <c r="P692" s="41"/>
      <c r="Q692" s="41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</row>
    <row r="693" spans="1:32" ht="15.75" customHeight="1" outlineLevel="1">
      <c r="A693" s="17"/>
      <c r="B693" s="369" t="s">
        <v>980</v>
      </c>
      <c r="C693" s="170" t="s">
        <v>91</v>
      </c>
      <c r="D693" s="485" t="s">
        <v>40</v>
      </c>
      <c r="E693" s="482"/>
      <c r="F693" s="483" t="s">
        <v>321</v>
      </c>
      <c r="G693" s="483"/>
      <c r="H693" s="180">
        <f t="shared" si="273"/>
        <v>0</v>
      </c>
      <c r="I693" s="180">
        <f t="shared" si="274"/>
        <v>0</v>
      </c>
      <c r="J693" s="506"/>
      <c r="K693" s="511"/>
      <c r="L693" s="491">
        <v>0</v>
      </c>
      <c r="M693" s="196">
        <f t="shared" si="275"/>
        <v>0</v>
      </c>
      <c r="N693" s="198">
        <f t="shared" si="272"/>
        <v>0</v>
      </c>
      <c r="O693" s="506"/>
      <c r="P693" s="41"/>
      <c r="Q693" s="41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</row>
    <row r="694" spans="1:32" ht="15.75" customHeight="1" outlineLevel="1">
      <c r="A694" s="17"/>
      <c r="B694" s="369" t="s">
        <v>981</v>
      </c>
      <c r="C694" s="170" t="s">
        <v>94</v>
      </c>
      <c r="D694" s="485" t="s">
        <v>40</v>
      </c>
      <c r="E694" s="482"/>
      <c r="F694" s="483"/>
      <c r="G694" s="483"/>
      <c r="H694" s="180">
        <f t="shared" si="273"/>
        <v>0</v>
      </c>
      <c r="I694" s="180">
        <f t="shared" si="274"/>
        <v>0</v>
      </c>
      <c r="J694" s="506"/>
      <c r="K694" s="511"/>
      <c r="L694" s="491">
        <v>0</v>
      </c>
      <c r="M694" s="196">
        <f t="shared" si="275"/>
        <v>0</v>
      </c>
      <c r="N694" s="198">
        <f t="shared" si="272"/>
        <v>0</v>
      </c>
      <c r="O694" s="506"/>
      <c r="P694" s="41"/>
      <c r="Q694" s="41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</row>
    <row r="695" spans="1:32" ht="15.75" customHeight="1" outlineLevel="1">
      <c r="A695" s="17"/>
      <c r="B695" s="369" t="s">
        <v>982</v>
      </c>
      <c r="C695" s="170" t="s">
        <v>168</v>
      </c>
      <c r="D695" s="485" t="s">
        <v>40</v>
      </c>
      <c r="E695" s="482"/>
      <c r="F695" s="483" t="s">
        <v>326</v>
      </c>
      <c r="G695" s="483"/>
      <c r="H695" s="180">
        <f t="shared" si="273"/>
        <v>0</v>
      </c>
      <c r="I695" s="180">
        <f t="shared" si="274"/>
        <v>0</v>
      </c>
      <c r="J695" s="506"/>
      <c r="K695" s="511"/>
      <c r="L695" s="491">
        <v>0</v>
      </c>
      <c r="M695" s="196">
        <f t="shared" si="275"/>
        <v>0</v>
      </c>
      <c r="N695" s="198">
        <f t="shared" si="272"/>
        <v>0</v>
      </c>
      <c r="O695" s="506"/>
      <c r="P695" s="41"/>
      <c r="Q695" s="41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</row>
    <row r="696" spans="1:32" ht="15.75" customHeight="1" outlineLevel="1">
      <c r="A696" s="17"/>
      <c r="B696" s="369" t="s">
        <v>983</v>
      </c>
      <c r="C696" s="170" t="s">
        <v>170</v>
      </c>
      <c r="D696" s="485" t="s">
        <v>40</v>
      </c>
      <c r="E696" s="482"/>
      <c r="F696" s="483"/>
      <c r="G696" s="483"/>
      <c r="H696" s="180">
        <f t="shared" si="273"/>
        <v>0</v>
      </c>
      <c r="I696" s="180">
        <f t="shared" si="274"/>
        <v>0</v>
      </c>
      <c r="J696" s="506"/>
      <c r="K696" s="511"/>
      <c r="L696" s="491">
        <v>0</v>
      </c>
      <c r="M696" s="196">
        <f t="shared" si="275"/>
        <v>0</v>
      </c>
      <c r="N696" s="198">
        <f t="shared" si="272"/>
        <v>0</v>
      </c>
      <c r="O696" s="506"/>
      <c r="P696" s="41"/>
      <c r="Q696" s="41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</row>
    <row r="697" spans="1:32" ht="15.75" customHeight="1" outlineLevel="1">
      <c r="A697" s="17"/>
      <c r="B697" s="369" t="s">
        <v>984</v>
      </c>
      <c r="C697" s="193" t="s">
        <v>329</v>
      </c>
      <c r="D697" s="485" t="s">
        <v>40</v>
      </c>
      <c r="E697" s="482"/>
      <c r="F697" s="483"/>
      <c r="G697" s="483"/>
      <c r="H697" s="180">
        <f t="shared" si="273"/>
        <v>0</v>
      </c>
      <c r="I697" s="180">
        <f t="shared" si="274"/>
        <v>0</v>
      </c>
      <c r="J697" s="506"/>
      <c r="K697" s="507"/>
      <c r="L697" s="491">
        <v>0</v>
      </c>
      <c r="M697" s="196">
        <f t="shared" si="275"/>
        <v>0</v>
      </c>
      <c r="N697" s="368">
        <f t="shared" si="272"/>
        <v>0</v>
      </c>
      <c r="O697" s="506"/>
      <c r="P697" s="41"/>
      <c r="Q697" s="41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</row>
    <row r="698" spans="1:32" ht="15.75" customHeight="1" outlineLevel="1">
      <c r="A698" s="17"/>
      <c r="B698" s="226" t="s">
        <v>985</v>
      </c>
      <c r="C698" s="227" t="s">
        <v>986</v>
      </c>
      <c r="D698" s="486"/>
      <c r="E698" s="487"/>
      <c r="F698" s="488"/>
      <c r="G698" s="488"/>
      <c r="H698" s="232">
        <f>SUM(H699:H704)</f>
        <v>0</v>
      </c>
      <c r="I698" s="232">
        <f>SUM(I699:I704)</f>
        <v>0</v>
      </c>
      <c r="J698" s="512"/>
      <c r="K698" s="515"/>
      <c r="L698" s="514">
        <f>SUM(L699:L704)</f>
        <v>0</v>
      </c>
      <c r="M698" s="330">
        <f>SUM(M699:M704)</f>
        <v>0</v>
      </c>
      <c r="N698" s="332">
        <f t="shared" si="272"/>
        <v>0</v>
      </c>
      <c r="O698" s="512"/>
      <c r="P698" s="41"/>
      <c r="Q698" s="41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</row>
    <row r="699" spans="1:32" ht="15.75" customHeight="1" outlineLevel="1">
      <c r="A699" s="17"/>
      <c r="B699" s="369" t="s">
        <v>987</v>
      </c>
      <c r="C699" s="170" t="s">
        <v>87</v>
      </c>
      <c r="D699" s="485" t="s">
        <v>40</v>
      </c>
      <c r="E699" s="482"/>
      <c r="F699" s="483"/>
      <c r="G699" s="483"/>
      <c r="H699" s="180">
        <f t="shared" ref="H699:H704" si="276">G699*E699</f>
        <v>0</v>
      </c>
      <c r="I699" s="180">
        <f t="shared" ref="I699:I704" si="277">IF(D699="SI",H699,0)</f>
        <v>0</v>
      </c>
      <c r="J699" s="506"/>
      <c r="K699" s="511"/>
      <c r="L699" s="491">
        <v>0</v>
      </c>
      <c r="M699" s="196">
        <f t="shared" ref="M699:M704" si="278">+L699-I699</f>
        <v>0</v>
      </c>
      <c r="N699" s="198">
        <f t="shared" si="272"/>
        <v>0</v>
      </c>
      <c r="O699" s="506"/>
      <c r="P699" s="41"/>
      <c r="Q699" s="41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</row>
    <row r="700" spans="1:32" ht="15.75" customHeight="1" outlineLevel="1">
      <c r="A700" s="17"/>
      <c r="B700" s="369" t="s">
        <v>988</v>
      </c>
      <c r="C700" s="170" t="s">
        <v>91</v>
      </c>
      <c r="D700" s="485" t="s">
        <v>40</v>
      </c>
      <c r="E700" s="482"/>
      <c r="F700" s="483" t="s">
        <v>321</v>
      </c>
      <c r="G700" s="483"/>
      <c r="H700" s="180">
        <f t="shared" si="276"/>
        <v>0</v>
      </c>
      <c r="I700" s="180">
        <f t="shared" si="277"/>
        <v>0</v>
      </c>
      <c r="J700" s="506"/>
      <c r="K700" s="511"/>
      <c r="L700" s="491">
        <v>0</v>
      </c>
      <c r="M700" s="196">
        <f t="shared" si="278"/>
        <v>0</v>
      </c>
      <c r="N700" s="198">
        <f t="shared" si="272"/>
        <v>0</v>
      </c>
      <c r="O700" s="506"/>
      <c r="P700" s="41"/>
      <c r="Q700" s="41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</row>
    <row r="701" spans="1:32" ht="15.75" customHeight="1" outlineLevel="1">
      <c r="A701" s="17"/>
      <c r="B701" s="369" t="s">
        <v>989</v>
      </c>
      <c r="C701" s="170" t="s">
        <v>94</v>
      </c>
      <c r="D701" s="485" t="s">
        <v>40</v>
      </c>
      <c r="E701" s="482"/>
      <c r="F701" s="483"/>
      <c r="G701" s="483"/>
      <c r="H701" s="180">
        <f t="shared" si="276"/>
        <v>0</v>
      </c>
      <c r="I701" s="180">
        <f t="shared" si="277"/>
        <v>0</v>
      </c>
      <c r="J701" s="506"/>
      <c r="K701" s="511"/>
      <c r="L701" s="491">
        <v>0</v>
      </c>
      <c r="M701" s="196">
        <f t="shared" si="278"/>
        <v>0</v>
      </c>
      <c r="N701" s="198">
        <f t="shared" si="272"/>
        <v>0</v>
      </c>
      <c r="O701" s="506"/>
      <c r="P701" s="41"/>
      <c r="Q701" s="41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</row>
    <row r="702" spans="1:32" ht="15.75" customHeight="1" outlineLevel="1">
      <c r="A702" s="17"/>
      <c r="B702" s="369" t="s">
        <v>990</v>
      </c>
      <c r="C702" s="170" t="s">
        <v>168</v>
      </c>
      <c r="D702" s="485" t="s">
        <v>40</v>
      </c>
      <c r="E702" s="482"/>
      <c r="F702" s="483" t="s">
        <v>326</v>
      </c>
      <c r="G702" s="483"/>
      <c r="H702" s="180">
        <f t="shared" si="276"/>
        <v>0</v>
      </c>
      <c r="I702" s="180">
        <f t="shared" si="277"/>
        <v>0</v>
      </c>
      <c r="J702" s="506"/>
      <c r="K702" s="511"/>
      <c r="L702" s="491">
        <v>0</v>
      </c>
      <c r="M702" s="196">
        <f t="shared" si="278"/>
        <v>0</v>
      </c>
      <c r="N702" s="198">
        <f t="shared" si="272"/>
        <v>0</v>
      </c>
      <c r="O702" s="506"/>
      <c r="P702" s="41"/>
      <c r="Q702" s="41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</row>
    <row r="703" spans="1:32" ht="15.75" customHeight="1" outlineLevel="1">
      <c r="A703" s="17"/>
      <c r="B703" s="369" t="s">
        <v>991</v>
      </c>
      <c r="C703" s="170" t="s">
        <v>170</v>
      </c>
      <c r="D703" s="485" t="s">
        <v>40</v>
      </c>
      <c r="E703" s="482"/>
      <c r="F703" s="483"/>
      <c r="G703" s="483"/>
      <c r="H703" s="180">
        <f t="shared" si="276"/>
        <v>0</v>
      </c>
      <c r="I703" s="180">
        <f t="shared" si="277"/>
        <v>0</v>
      </c>
      <c r="J703" s="506"/>
      <c r="K703" s="511"/>
      <c r="L703" s="491">
        <v>0</v>
      </c>
      <c r="M703" s="196">
        <f t="shared" si="278"/>
        <v>0</v>
      </c>
      <c r="N703" s="198">
        <f t="shared" si="272"/>
        <v>0</v>
      </c>
      <c r="O703" s="506"/>
      <c r="P703" s="41"/>
      <c r="Q703" s="41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</row>
    <row r="704" spans="1:32" ht="15.75" customHeight="1" outlineLevel="1">
      <c r="A704" s="17"/>
      <c r="B704" s="369" t="s">
        <v>992</v>
      </c>
      <c r="C704" s="193" t="s">
        <v>329</v>
      </c>
      <c r="D704" s="485" t="s">
        <v>40</v>
      </c>
      <c r="E704" s="482"/>
      <c r="F704" s="483"/>
      <c r="G704" s="483"/>
      <c r="H704" s="180">
        <f t="shared" si="276"/>
        <v>0</v>
      </c>
      <c r="I704" s="180">
        <f t="shared" si="277"/>
        <v>0</v>
      </c>
      <c r="J704" s="506"/>
      <c r="K704" s="507"/>
      <c r="L704" s="491">
        <v>0</v>
      </c>
      <c r="M704" s="196">
        <f t="shared" si="278"/>
        <v>0</v>
      </c>
      <c r="N704" s="368">
        <f t="shared" si="272"/>
        <v>0</v>
      </c>
      <c r="O704" s="506"/>
      <c r="P704" s="41"/>
      <c r="Q704" s="41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</row>
    <row r="705" spans="1:32" ht="15.75" customHeight="1" outlineLevel="1">
      <c r="A705" s="17"/>
      <c r="B705" s="226" t="s">
        <v>993</v>
      </c>
      <c r="C705" s="227" t="s">
        <v>994</v>
      </c>
      <c r="D705" s="486"/>
      <c r="E705" s="487"/>
      <c r="F705" s="488"/>
      <c r="G705" s="488"/>
      <c r="H705" s="232">
        <f>SUM(H706:H711)</f>
        <v>0</v>
      </c>
      <c r="I705" s="232">
        <f>SUM(I706:I711)</f>
        <v>0</v>
      </c>
      <c r="J705" s="512"/>
      <c r="K705" s="515"/>
      <c r="L705" s="514">
        <f>SUM(L706:L711)</f>
        <v>0</v>
      </c>
      <c r="M705" s="330">
        <f>SUM(M706:M711)</f>
        <v>0</v>
      </c>
      <c r="N705" s="332">
        <f t="shared" si="272"/>
        <v>0</v>
      </c>
      <c r="O705" s="512"/>
      <c r="P705" s="41"/>
      <c r="Q705" s="41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</row>
    <row r="706" spans="1:32" ht="15.75" customHeight="1" outlineLevel="1">
      <c r="A706" s="17"/>
      <c r="B706" s="369" t="s">
        <v>995</v>
      </c>
      <c r="C706" s="170" t="s">
        <v>87</v>
      </c>
      <c r="D706" s="485" t="s">
        <v>40</v>
      </c>
      <c r="E706" s="482"/>
      <c r="F706" s="483"/>
      <c r="G706" s="483"/>
      <c r="H706" s="180">
        <f t="shared" ref="H706:H711" si="279">G706*E706</f>
        <v>0</v>
      </c>
      <c r="I706" s="180">
        <f t="shared" ref="I706:I711" si="280">IF(D706="SI",H706,0)</f>
        <v>0</v>
      </c>
      <c r="J706" s="506"/>
      <c r="K706" s="511"/>
      <c r="L706" s="491">
        <v>0</v>
      </c>
      <c r="M706" s="196">
        <f t="shared" ref="M706:M711" si="281">+L706-I706</f>
        <v>0</v>
      </c>
      <c r="N706" s="371">
        <f t="shared" si="272"/>
        <v>0</v>
      </c>
      <c r="O706" s="506"/>
      <c r="P706" s="41"/>
      <c r="Q706" s="41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</row>
    <row r="707" spans="1:32" ht="15.75" customHeight="1" outlineLevel="1">
      <c r="A707" s="17"/>
      <c r="B707" s="369" t="s">
        <v>996</v>
      </c>
      <c r="C707" s="170" t="s">
        <v>91</v>
      </c>
      <c r="D707" s="485" t="s">
        <v>40</v>
      </c>
      <c r="E707" s="482"/>
      <c r="F707" s="483" t="s">
        <v>321</v>
      </c>
      <c r="G707" s="483"/>
      <c r="H707" s="180">
        <f t="shared" si="279"/>
        <v>0</v>
      </c>
      <c r="I707" s="180">
        <f t="shared" si="280"/>
        <v>0</v>
      </c>
      <c r="J707" s="506"/>
      <c r="K707" s="511"/>
      <c r="L707" s="491">
        <v>0</v>
      </c>
      <c r="M707" s="196">
        <f t="shared" si="281"/>
        <v>0</v>
      </c>
      <c r="N707" s="198">
        <f t="shared" si="272"/>
        <v>0</v>
      </c>
      <c r="O707" s="506"/>
      <c r="P707" s="41"/>
      <c r="Q707" s="41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</row>
    <row r="708" spans="1:32" ht="15.75" customHeight="1" outlineLevel="1">
      <c r="A708" s="17"/>
      <c r="B708" s="369" t="s">
        <v>997</v>
      </c>
      <c r="C708" s="170" t="s">
        <v>94</v>
      </c>
      <c r="D708" s="485" t="s">
        <v>40</v>
      </c>
      <c r="E708" s="482"/>
      <c r="F708" s="483"/>
      <c r="G708" s="483"/>
      <c r="H708" s="180">
        <f t="shared" si="279"/>
        <v>0</v>
      </c>
      <c r="I708" s="180">
        <f t="shared" si="280"/>
        <v>0</v>
      </c>
      <c r="J708" s="506"/>
      <c r="K708" s="511"/>
      <c r="L708" s="491">
        <v>0</v>
      </c>
      <c r="M708" s="196">
        <f t="shared" si="281"/>
        <v>0</v>
      </c>
      <c r="N708" s="198">
        <f t="shared" si="272"/>
        <v>0</v>
      </c>
      <c r="O708" s="506"/>
      <c r="P708" s="41"/>
      <c r="Q708" s="41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</row>
    <row r="709" spans="1:32" ht="15.75" customHeight="1" outlineLevel="1">
      <c r="A709" s="17"/>
      <c r="B709" s="369" t="s">
        <v>998</v>
      </c>
      <c r="C709" s="170" t="s">
        <v>168</v>
      </c>
      <c r="D709" s="485" t="s">
        <v>40</v>
      </c>
      <c r="E709" s="482"/>
      <c r="F709" s="483" t="s">
        <v>326</v>
      </c>
      <c r="G709" s="483"/>
      <c r="H709" s="180">
        <f t="shared" si="279"/>
        <v>0</v>
      </c>
      <c r="I709" s="180">
        <f t="shared" si="280"/>
        <v>0</v>
      </c>
      <c r="J709" s="506"/>
      <c r="K709" s="511"/>
      <c r="L709" s="491">
        <v>0</v>
      </c>
      <c r="M709" s="196">
        <f t="shared" si="281"/>
        <v>0</v>
      </c>
      <c r="N709" s="198">
        <f t="shared" si="272"/>
        <v>0</v>
      </c>
      <c r="O709" s="506"/>
      <c r="P709" s="41"/>
      <c r="Q709" s="41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</row>
    <row r="710" spans="1:32" ht="15.75" customHeight="1" outlineLevel="1">
      <c r="A710" s="17"/>
      <c r="B710" s="369" t="s">
        <v>999</v>
      </c>
      <c r="C710" s="170" t="s">
        <v>170</v>
      </c>
      <c r="D710" s="485" t="s">
        <v>40</v>
      </c>
      <c r="E710" s="482"/>
      <c r="F710" s="483"/>
      <c r="G710" s="483"/>
      <c r="H710" s="180">
        <f t="shared" si="279"/>
        <v>0</v>
      </c>
      <c r="I710" s="180">
        <f t="shared" si="280"/>
        <v>0</v>
      </c>
      <c r="J710" s="506"/>
      <c r="K710" s="511"/>
      <c r="L710" s="491">
        <v>0</v>
      </c>
      <c r="M710" s="196">
        <f t="shared" si="281"/>
        <v>0</v>
      </c>
      <c r="N710" s="198">
        <f t="shared" si="272"/>
        <v>0</v>
      </c>
      <c r="O710" s="506"/>
      <c r="P710" s="41"/>
      <c r="Q710" s="41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</row>
    <row r="711" spans="1:32" ht="15.75" customHeight="1" outlineLevel="1">
      <c r="A711" s="17"/>
      <c r="B711" s="369" t="s">
        <v>1000</v>
      </c>
      <c r="C711" s="193" t="s">
        <v>329</v>
      </c>
      <c r="D711" s="485" t="s">
        <v>40</v>
      </c>
      <c r="E711" s="482"/>
      <c r="F711" s="483"/>
      <c r="G711" s="483"/>
      <c r="H711" s="180">
        <f t="shared" si="279"/>
        <v>0</v>
      </c>
      <c r="I711" s="180">
        <f t="shared" si="280"/>
        <v>0</v>
      </c>
      <c r="J711" s="506"/>
      <c r="K711" s="507"/>
      <c r="L711" s="491">
        <v>0</v>
      </c>
      <c r="M711" s="196">
        <f t="shared" si="281"/>
        <v>0</v>
      </c>
      <c r="N711" s="368">
        <f t="shared" si="272"/>
        <v>0</v>
      </c>
      <c r="O711" s="506"/>
      <c r="P711" s="41"/>
      <c r="Q711" s="41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</row>
    <row r="712" spans="1:32" ht="15.75" customHeight="1" outlineLevel="1">
      <c r="A712" s="17"/>
      <c r="B712" s="226" t="s">
        <v>1001</v>
      </c>
      <c r="C712" s="227" t="s">
        <v>1002</v>
      </c>
      <c r="D712" s="486"/>
      <c r="E712" s="487"/>
      <c r="F712" s="488"/>
      <c r="G712" s="488"/>
      <c r="H712" s="232">
        <f>SUM(H713:H718)</f>
        <v>0</v>
      </c>
      <c r="I712" s="232">
        <f>SUM(I713:I718)</f>
        <v>0</v>
      </c>
      <c r="J712" s="512"/>
      <c r="K712" s="515"/>
      <c r="L712" s="514">
        <f>SUM(L713:L718)</f>
        <v>0</v>
      </c>
      <c r="M712" s="330">
        <f>SUM(M713:M718)</f>
        <v>0</v>
      </c>
      <c r="N712" s="332">
        <f t="shared" si="272"/>
        <v>0</v>
      </c>
      <c r="O712" s="512"/>
      <c r="P712" s="41"/>
      <c r="Q712" s="41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</row>
    <row r="713" spans="1:32" ht="15.75" customHeight="1" outlineLevel="1">
      <c r="A713" s="17"/>
      <c r="B713" s="369" t="s">
        <v>1003</v>
      </c>
      <c r="C713" s="170" t="s">
        <v>87</v>
      </c>
      <c r="D713" s="485" t="s">
        <v>40</v>
      </c>
      <c r="E713" s="482"/>
      <c r="F713" s="483"/>
      <c r="G713" s="483"/>
      <c r="H713" s="180">
        <f t="shared" ref="H713:H718" si="282">G713*E713</f>
        <v>0</v>
      </c>
      <c r="I713" s="180">
        <f t="shared" ref="I713:I718" si="283">IF(D713="SI",H713,0)</f>
        <v>0</v>
      </c>
      <c r="J713" s="506"/>
      <c r="K713" s="511"/>
      <c r="L713" s="491">
        <v>0</v>
      </c>
      <c r="M713" s="196">
        <f t="shared" ref="M713:M718" si="284">+L713-I713</f>
        <v>0</v>
      </c>
      <c r="N713" s="371">
        <f t="shared" si="272"/>
        <v>0</v>
      </c>
      <c r="O713" s="506"/>
      <c r="P713" s="41"/>
      <c r="Q713" s="41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</row>
    <row r="714" spans="1:32" ht="15.75" customHeight="1" outlineLevel="1">
      <c r="A714" s="17"/>
      <c r="B714" s="369" t="s">
        <v>1004</v>
      </c>
      <c r="C714" s="170" t="s">
        <v>91</v>
      </c>
      <c r="D714" s="485" t="s">
        <v>40</v>
      </c>
      <c r="E714" s="482"/>
      <c r="F714" s="483" t="s">
        <v>321</v>
      </c>
      <c r="G714" s="483"/>
      <c r="H714" s="180">
        <f t="shared" si="282"/>
        <v>0</v>
      </c>
      <c r="I714" s="180">
        <f t="shared" si="283"/>
        <v>0</v>
      </c>
      <c r="J714" s="506"/>
      <c r="K714" s="511"/>
      <c r="L714" s="491">
        <v>0</v>
      </c>
      <c r="M714" s="196">
        <f t="shared" si="284"/>
        <v>0</v>
      </c>
      <c r="N714" s="198">
        <f t="shared" si="272"/>
        <v>0</v>
      </c>
      <c r="O714" s="506"/>
      <c r="P714" s="41"/>
      <c r="Q714" s="41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</row>
    <row r="715" spans="1:32" ht="15.75" customHeight="1" outlineLevel="1">
      <c r="A715" s="17"/>
      <c r="B715" s="369" t="s">
        <v>1005</v>
      </c>
      <c r="C715" s="170" t="s">
        <v>94</v>
      </c>
      <c r="D715" s="485" t="s">
        <v>40</v>
      </c>
      <c r="E715" s="482"/>
      <c r="F715" s="483"/>
      <c r="G715" s="483"/>
      <c r="H715" s="180">
        <f t="shared" si="282"/>
        <v>0</v>
      </c>
      <c r="I715" s="180">
        <f t="shared" si="283"/>
        <v>0</v>
      </c>
      <c r="J715" s="506"/>
      <c r="K715" s="511"/>
      <c r="L715" s="491">
        <v>0</v>
      </c>
      <c r="M715" s="196">
        <f t="shared" si="284"/>
        <v>0</v>
      </c>
      <c r="N715" s="198">
        <f t="shared" si="272"/>
        <v>0</v>
      </c>
      <c r="O715" s="506"/>
      <c r="P715" s="41"/>
      <c r="Q715" s="41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</row>
    <row r="716" spans="1:32" ht="15.75" customHeight="1" outlineLevel="1">
      <c r="A716" s="17"/>
      <c r="B716" s="369" t="s">
        <v>1006</v>
      </c>
      <c r="C716" s="170" t="s">
        <v>168</v>
      </c>
      <c r="D716" s="485" t="s">
        <v>40</v>
      </c>
      <c r="E716" s="482"/>
      <c r="F716" s="483" t="s">
        <v>326</v>
      </c>
      <c r="G716" s="483"/>
      <c r="H716" s="180">
        <f t="shared" si="282"/>
        <v>0</v>
      </c>
      <c r="I716" s="180">
        <f t="shared" si="283"/>
        <v>0</v>
      </c>
      <c r="J716" s="506"/>
      <c r="K716" s="511"/>
      <c r="L716" s="491">
        <v>0</v>
      </c>
      <c r="M716" s="196">
        <f t="shared" si="284"/>
        <v>0</v>
      </c>
      <c r="N716" s="198">
        <f t="shared" si="272"/>
        <v>0</v>
      </c>
      <c r="O716" s="506"/>
      <c r="P716" s="41"/>
      <c r="Q716" s="41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</row>
    <row r="717" spans="1:32" ht="15.75" customHeight="1" outlineLevel="1">
      <c r="A717" s="17"/>
      <c r="B717" s="369" t="s">
        <v>1007</v>
      </c>
      <c r="C717" s="170" t="s">
        <v>170</v>
      </c>
      <c r="D717" s="485" t="s">
        <v>40</v>
      </c>
      <c r="E717" s="482"/>
      <c r="F717" s="483"/>
      <c r="G717" s="483"/>
      <c r="H717" s="180">
        <f t="shared" si="282"/>
        <v>0</v>
      </c>
      <c r="I717" s="180">
        <f t="shared" si="283"/>
        <v>0</v>
      </c>
      <c r="J717" s="506"/>
      <c r="K717" s="511"/>
      <c r="L717" s="491">
        <v>0</v>
      </c>
      <c r="M717" s="196">
        <f t="shared" si="284"/>
        <v>0</v>
      </c>
      <c r="N717" s="198">
        <f t="shared" si="272"/>
        <v>0</v>
      </c>
      <c r="O717" s="506"/>
      <c r="P717" s="41"/>
      <c r="Q717" s="41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</row>
    <row r="718" spans="1:32" ht="15.75" customHeight="1" outlineLevel="1">
      <c r="A718" s="17"/>
      <c r="B718" s="369" t="s">
        <v>1008</v>
      </c>
      <c r="C718" s="193" t="s">
        <v>329</v>
      </c>
      <c r="D718" s="485" t="s">
        <v>40</v>
      </c>
      <c r="E718" s="482"/>
      <c r="F718" s="483"/>
      <c r="G718" s="483"/>
      <c r="H718" s="180">
        <f t="shared" si="282"/>
        <v>0</v>
      </c>
      <c r="I718" s="180">
        <f t="shared" si="283"/>
        <v>0</v>
      </c>
      <c r="J718" s="506"/>
      <c r="K718" s="507"/>
      <c r="L718" s="491">
        <v>0</v>
      </c>
      <c r="M718" s="196">
        <f t="shared" si="284"/>
        <v>0</v>
      </c>
      <c r="N718" s="368">
        <f t="shared" si="272"/>
        <v>0</v>
      </c>
      <c r="O718" s="506"/>
      <c r="P718" s="41"/>
      <c r="Q718" s="41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</row>
    <row r="719" spans="1:32" ht="15.75" customHeight="1" outlineLevel="1">
      <c r="A719" s="17"/>
      <c r="B719" s="226" t="s">
        <v>1009</v>
      </c>
      <c r="C719" s="227" t="s">
        <v>1010</v>
      </c>
      <c r="D719" s="486"/>
      <c r="E719" s="487"/>
      <c r="F719" s="488"/>
      <c r="G719" s="488"/>
      <c r="H719" s="232">
        <f>SUM(H720:H725)</f>
        <v>0</v>
      </c>
      <c r="I719" s="232">
        <f>SUM(I720:I725)</f>
        <v>0</v>
      </c>
      <c r="J719" s="512"/>
      <c r="K719" s="515"/>
      <c r="L719" s="514">
        <f>SUM(L720:L725)</f>
        <v>0</v>
      </c>
      <c r="M719" s="330">
        <f>SUM(M720:M725)</f>
        <v>0</v>
      </c>
      <c r="N719" s="332">
        <f t="shared" si="272"/>
        <v>0</v>
      </c>
      <c r="O719" s="512"/>
      <c r="P719" s="41"/>
      <c r="Q719" s="41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</row>
    <row r="720" spans="1:32" ht="15.75" customHeight="1" outlineLevel="1">
      <c r="A720" s="17"/>
      <c r="B720" s="369" t="s">
        <v>1011</v>
      </c>
      <c r="C720" s="170" t="s">
        <v>87</v>
      </c>
      <c r="D720" s="485" t="s">
        <v>40</v>
      </c>
      <c r="E720" s="482"/>
      <c r="F720" s="483"/>
      <c r="G720" s="483"/>
      <c r="H720" s="180">
        <f t="shared" ref="H720:H725" si="285">G720*E720</f>
        <v>0</v>
      </c>
      <c r="I720" s="180">
        <f t="shared" ref="I720:I725" si="286">IF(D720="SI",H720,0)</f>
        <v>0</v>
      </c>
      <c r="J720" s="506"/>
      <c r="K720" s="511"/>
      <c r="L720" s="491">
        <v>0</v>
      </c>
      <c r="M720" s="196">
        <f t="shared" ref="M720:M725" si="287">+L720-I720</f>
        <v>0</v>
      </c>
      <c r="N720" s="371">
        <f t="shared" si="272"/>
        <v>0</v>
      </c>
      <c r="O720" s="506"/>
      <c r="P720" s="41"/>
      <c r="Q720" s="41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</row>
    <row r="721" spans="1:32" ht="15.75" customHeight="1" outlineLevel="1">
      <c r="A721" s="17"/>
      <c r="B721" s="369" t="s">
        <v>1012</v>
      </c>
      <c r="C721" s="170" t="s">
        <v>91</v>
      </c>
      <c r="D721" s="485" t="s">
        <v>40</v>
      </c>
      <c r="E721" s="482"/>
      <c r="F721" s="483" t="s">
        <v>321</v>
      </c>
      <c r="G721" s="483"/>
      <c r="H721" s="180">
        <f t="shared" si="285"/>
        <v>0</v>
      </c>
      <c r="I721" s="180">
        <f t="shared" si="286"/>
        <v>0</v>
      </c>
      <c r="J721" s="506"/>
      <c r="K721" s="511"/>
      <c r="L721" s="491">
        <v>0</v>
      </c>
      <c r="M721" s="196">
        <f t="shared" si="287"/>
        <v>0</v>
      </c>
      <c r="N721" s="198">
        <f t="shared" si="272"/>
        <v>0</v>
      </c>
      <c r="O721" s="506"/>
      <c r="P721" s="41"/>
      <c r="Q721" s="41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</row>
    <row r="722" spans="1:32" ht="15.75" customHeight="1" outlineLevel="1">
      <c r="A722" s="17"/>
      <c r="B722" s="369" t="s">
        <v>1013</v>
      </c>
      <c r="C722" s="170" t="s">
        <v>94</v>
      </c>
      <c r="D722" s="485" t="s">
        <v>40</v>
      </c>
      <c r="E722" s="482"/>
      <c r="F722" s="483"/>
      <c r="G722" s="483"/>
      <c r="H722" s="180">
        <f t="shared" si="285"/>
        <v>0</v>
      </c>
      <c r="I722" s="180">
        <f t="shared" si="286"/>
        <v>0</v>
      </c>
      <c r="J722" s="506"/>
      <c r="K722" s="511"/>
      <c r="L722" s="491">
        <v>0</v>
      </c>
      <c r="M722" s="196">
        <f t="shared" si="287"/>
        <v>0</v>
      </c>
      <c r="N722" s="198">
        <f t="shared" si="272"/>
        <v>0</v>
      </c>
      <c r="O722" s="506"/>
      <c r="P722" s="41"/>
      <c r="Q722" s="41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</row>
    <row r="723" spans="1:32" ht="15.75" customHeight="1" outlineLevel="1">
      <c r="A723" s="17"/>
      <c r="B723" s="369" t="s">
        <v>1014</v>
      </c>
      <c r="C723" s="170" t="s">
        <v>168</v>
      </c>
      <c r="D723" s="485" t="s">
        <v>40</v>
      </c>
      <c r="E723" s="482"/>
      <c r="F723" s="483" t="s">
        <v>326</v>
      </c>
      <c r="G723" s="483"/>
      <c r="H723" s="180">
        <f t="shared" si="285"/>
        <v>0</v>
      </c>
      <c r="I723" s="180">
        <f t="shared" si="286"/>
        <v>0</v>
      </c>
      <c r="J723" s="506"/>
      <c r="K723" s="511"/>
      <c r="L723" s="491">
        <v>0</v>
      </c>
      <c r="M723" s="196">
        <f t="shared" si="287"/>
        <v>0</v>
      </c>
      <c r="N723" s="198">
        <f t="shared" si="272"/>
        <v>0</v>
      </c>
      <c r="O723" s="506"/>
      <c r="P723" s="41"/>
      <c r="Q723" s="41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</row>
    <row r="724" spans="1:32" ht="15.75" customHeight="1" outlineLevel="1">
      <c r="A724" s="17"/>
      <c r="B724" s="369" t="s">
        <v>1015</v>
      </c>
      <c r="C724" s="170" t="s">
        <v>170</v>
      </c>
      <c r="D724" s="485" t="s">
        <v>40</v>
      </c>
      <c r="E724" s="482"/>
      <c r="F724" s="483"/>
      <c r="G724" s="483"/>
      <c r="H724" s="180">
        <f t="shared" si="285"/>
        <v>0</v>
      </c>
      <c r="I724" s="180">
        <f t="shared" si="286"/>
        <v>0</v>
      </c>
      <c r="J724" s="506"/>
      <c r="K724" s="511"/>
      <c r="L724" s="491">
        <v>0</v>
      </c>
      <c r="M724" s="196">
        <f t="shared" si="287"/>
        <v>0</v>
      </c>
      <c r="N724" s="198">
        <f t="shared" si="272"/>
        <v>0</v>
      </c>
      <c r="O724" s="506"/>
      <c r="P724" s="41"/>
      <c r="Q724" s="41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</row>
    <row r="725" spans="1:32" ht="15.75" customHeight="1" outlineLevel="1">
      <c r="A725" s="17"/>
      <c r="B725" s="369" t="s">
        <v>1016</v>
      </c>
      <c r="C725" s="193" t="s">
        <v>329</v>
      </c>
      <c r="D725" s="485" t="s">
        <v>40</v>
      </c>
      <c r="E725" s="482"/>
      <c r="F725" s="483"/>
      <c r="G725" s="483"/>
      <c r="H725" s="180">
        <f t="shared" si="285"/>
        <v>0</v>
      </c>
      <c r="I725" s="180">
        <f t="shared" si="286"/>
        <v>0</v>
      </c>
      <c r="J725" s="506"/>
      <c r="K725" s="507"/>
      <c r="L725" s="491">
        <v>0</v>
      </c>
      <c r="M725" s="196">
        <f t="shared" si="287"/>
        <v>0</v>
      </c>
      <c r="N725" s="368">
        <f t="shared" si="272"/>
        <v>0</v>
      </c>
      <c r="O725" s="506"/>
      <c r="P725" s="41"/>
      <c r="Q725" s="41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</row>
    <row r="726" spans="1:32" ht="15.75" customHeight="1" outlineLevel="1">
      <c r="A726" s="17"/>
      <c r="B726" s="226" t="s">
        <v>1017</v>
      </c>
      <c r="C726" s="227" t="s">
        <v>1018</v>
      </c>
      <c r="D726" s="486"/>
      <c r="E726" s="487"/>
      <c r="F726" s="488"/>
      <c r="G726" s="488"/>
      <c r="H726" s="232">
        <f>SUM(H727:H732)</f>
        <v>0</v>
      </c>
      <c r="I726" s="232">
        <f>SUM(I727:I732)</f>
        <v>0</v>
      </c>
      <c r="J726" s="512"/>
      <c r="K726" s="515"/>
      <c r="L726" s="514">
        <f>SUM(L727:L732)</f>
        <v>0</v>
      </c>
      <c r="M726" s="330">
        <f>SUM(M727:M732)</f>
        <v>0</v>
      </c>
      <c r="N726" s="332">
        <f t="shared" si="272"/>
        <v>0</v>
      </c>
      <c r="O726" s="512"/>
      <c r="P726" s="41"/>
      <c r="Q726" s="41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</row>
    <row r="727" spans="1:32" ht="15.75" customHeight="1" outlineLevel="1">
      <c r="A727" s="17"/>
      <c r="B727" s="369" t="s">
        <v>1019</v>
      </c>
      <c r="C727" s="170" t="s">
        <v>87</v>
      </c>
      <c r="D727" s="485" t="s">
        <v>40</v>
      </c>
      <c r="E727" s="482"/>
      <c r="F727" s="483"/>
      <c r="G727" s="483"/>
      <c r="H727" s="180">
        <f t="shared" ref="H727:H732" si="288">G727*E727</f>
        <v>0</v>
      </c>
      <c r="I727" s="180">
        <f t="shared" ref="I727:I732" si="289">IF(D727="SI",H727,0)</f>
        <v>0</v>
      </c>
      <c r="J727" s="506"/>
      <c r="K727" s="511"/>
      <c r="L727" s="491">
        <v>0</v>
      </c>
      <c r="M727" s="196">
        <f t="shared" ref="M727:M732" si="290">+L727-I727</f>
        <v>0</v>
      </c>
      <c r="N727" s="198">
        <f t="shared" si="272"/>
        <v>0</v>
      </c>
      <c r="O727" s="506"/>
      <c r="P727" s="41"/>
      <c r="Q727" s="41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</row>
    <row r="728" spans="1:32" ht="15.75" customHeight="1" outlineLevel="1">
      <c r="A728" s="17"/>
      <c r="B728" s="369" t="s">
        <v>1020</v>
      </c>
      <c r="C728" s="170" t="s">
        <v>91</v>
      </c>
      <c r="D728" s="485" t="s">
        <v>40</v>
      </c>
      <c r="E728" s="482"/>
      <c r="F728" s="483" t="s">
        <v>321</v>
      </c>
      <c r="G728" s="483"/>
      <c r="H728" s="180">
        <f t="shared" si="288"/>
        <v>0</v>
      </c>
      <c r="I728" s="180">
        <f t="shared" si="289"/>
        <v>0</v>
      </c>
      <c r="J728" s="506"/>
      <c r="K728" s="511"/>
      <c r="L728" s="491">
        <v>0</v>
      </c>
      <c r="M728" s="196">
        <f t="shared" si="290"/>
        <v>0</v>
      </c>
      <c r="N728" s="198">
        <f t="shared" si="272"/>
        <v>0</v>
      </c>
      <c r="O728" s="506"/>
      <c r="P728" s="41"/>
      <c r="Q728" s="41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</row>
    <row r="729" spans="1:32" ht="15.75" customHeight="1" outlineLevel="1">
      <c r="A729" s="17"/>
      <c r="B729" s="369" t="s">
        <v>1021</v>
      </c>
      <c r="C729" s="170" t="s">
        <v>94</v>
      </c>
      <c r="D729" s="485" t="s">
        <v>40</v>
      </c>
      <c r="E729" s="482"/>
      <c r="F729" s="483"/>
      <c r="G729" s="483"/>
      <c r="H729" s="180">
        <f t="shared" si="288"/>
        <v>0</v>
      </c>
      <c r="I729" s="180">
        <f t="shared" si="289"/>
        <v>0</v>
      </c>
      <c r="J729" s="506"/>
      <c r="K729" s="511"/>
      <c r="L729" s="491">
        <v>0</v>
      </c>
      <c r="M729" s="196">
        <f t="shared" si="290"/>
        <v>0</v>
      </c>
      <c r="N729" s="198">
        <f t="shared" si="272"/>
        <v>0</v>
      </c>
      <c r="O729" s="506"/>
      <c r="P729" s="41"/>
      <c r="Q729" s="41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</row>
    <row r="730" spans="1:32" ht="15.75" customHeight="1" outlineLevel="1">
      <c r="A730" s="17"/>
      <c r="B730" s="369" t="s">
        <v>1022</v>
      </c>
      <c r="C730" s="170" t="s">
        <v>168</v>
      </c>
      <c r="D730" s="485" t="s">
        <v>40</v>
      </c>
      <c r="E730" s="482"/>
      <c r="F730" s="483" t="s">
        <v>326</v>
      </c>
      <c r="G730" s="483"/>
      <c r="H730" s="180">
        <f t="shared" si="288"/>
        <v>0</v>
      </c>
      <c r="I730" s="180">
        <f t="shared" si="289"/>
        <v>0</v>
      </c>
      <c r="J730" s="506"/>
      <c r="K730" s="511"/>
      <c r="L730" s="491">
        <v>0</v>
      </c>
      <c r="M730" s="196">
        <f t="shared" si="290"/>
        <v>0</v>
      </c>
      <c r="N730" s="198">
        <f t="shared" si="272"/>
        <v>0</v>
      </c>
      <c r="O730" s="506"/>
      <c r="P730" s="41"/>
      <c r="Q730" s="41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</row>
    <row r="731" spans="1:32" ht="15.75" customHeight="1" outlineLevel="1">
      <c r="A731" s="17"/>
      <c r="B731" s="369" t="s">
        <v>1023</v>
      </c>
      <c r="C731" s="170" t="s">
        <v>170</v>
      </c>
      <c r="D731" s="485" t="s">
        <v>40</v>
      </c>
      <c r="E731" s="482"/>
      <c r="F731" s="483"/>
      <c r="G731" s="483"/>
      <c r="H731" s="180">
        <f t="shared" si="288"/>
        <v>0</v>
      </c>
      <c r="I731" s="180">
        <f t="shared" si="289"/>
        <v>0</v>
      </c>
      <c r="J731" s="506"/>
      <c r="K731" s="511"/>
      <c r="L731" s="491">
        <v>0</v>
      </c>
      <c r="M731" s="196">
        <f t="shared" si="290"/>
        <v>0</v>
      </c>
      <c r="N731" s="198">
        <f t="shared" si="272"/>
        <v>0</v>
      </c>
      <c r="O731" s="506"/>
      <c r="P731" s="41"/>
      <c r="Q731" s="41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</row>
    <row r="732" spans="1:32" ht="15.75" customHeight="1" outlineLevel="1">
      <c r="A732" s="17"/>
      <c r="B732" s="369" t="s">
        <v>1024</v>
      </c>
      <c r="C732" s="193" t="s">
        <v>329</v>
      </c>
      <c r="D732" s="485" t="s">
        <v>40</v>
      </c>
      <c r="E732" s="482"/>
      <c r="F732" s="483"/>
      <c r="G732" s="483"/>
      <c r="H732" s="180">
        <f t="shared" si="288"/>
        <v>0</v>
      </c>
      <c r="I732" s="180">
        <f t="shared" si="289"/>
        <v>0</v>
      </c>
      <c r="J732" s="506"/>
      <c r="K732" s="507"/>
      <c r="L732" s="491">
        <v>0</v>
      </c>
      <c r="M732" s="196">
        <f t="shared" si="290"/>
        <v>0</v>
      </c>
      <c r="N732" s="368">
        <f t="shared" si="272"/>
        <v>0</v>
      </c>
      <c r="O732" s="506"/>
      <c r="P732" s="41"/>
      <c r="Q732" s="41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</row>
    <row r="733" spans="1:32" ht="15.75" customHeight="1" outlineLevel="1">
      <c r="A733" s="17"/>
      <c r="B733" s="226" t="s">
        <v>1025</v>
      </c>
      <c r="C733" s="227" t="s">
        <v>1026</v>
      </c>
      <c r="D733" s="486"/>
      <c r="E733" s="487"/>
      <c r="F733" s="488"/>
      <c r="G733" s="488"/>
      <c r="H733" s="232">
        <f>SUM(H734:H739)</f>
        <v>0</v>
      </c>
      <c r="I733" s="232">
        <f>SUM(I734:I739)</f>
        <v>0</v>
      </c>
      <c r="J733" s="512"/>
      <c r="K733" s="515"/>
      <c r="L733" s="514">
        <f>SUM(L734:L739)</f>
        <v>0</v>
      </c>
      <c r="M733" s="330">
        <f>SUM(M734:M739)</f>
        <v>0</v>
      </c>
      <c r="N733" s="332">
        <f t="shared" si="272"/>
        <v>0</v>
      </c>
      <c r="O733" s="512"/>
      <c r="P733" s="41"/>
      <c r="Q733" s="41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</row>
    <row r="734" spans="1:32" ht="15.75" customHeight="1" outlineLevel="1">
      <c r="A734" s="17"/>
      <c r="B734" s="369" t="s">
        <v>1027</v>
      </c>
      <c r="C734" s="170" t="s">
        <v>87</v>
      </c>
      <c r="D734" s="485" t="s">
        <v>40</v>
      </c>
      <c r="E734" s="482"/>
      <c r="F734" s="483"/>
      <c r="G734" s="483"/>
      <c r="H734" s="180">
        <f t="shared" ref="H734:H739" si="291">G734*E734</f>
        <v>0</v>
      </c>
      <c r="I734" s="180">
        <f t="shared" ref="I734:I739" si="292">IF(D734="SI",H734,0)</f>
        <v>0</v>
      </c>
      <c r="J734" s="506"/>
      <c r="K734" s="511"/>
      <c r="L734" s="491">
        <v>0</v>
      </c>
      <c r="M734" s="196">
        <f t="shared" ref="M734:M739" si="293">+L734-I734</f>
        <v>0</v>
      </c>
      <c r="N734" s="371">
        <f t="shared" si="272"/>
        <v>0</v>
      </c>
      <c r="O734" s="506"/>
      <c r="P734" s="41"/>
      <c r="Q734" s="41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</row>
    <row r="735" spans="1:32" ht="15.75" customHeight="1" outlineLevel="1">
      <c r="A735" s="17"/>
      <c r="B735" s="369" t="s">
        <v>1028</v>
      </c>
      <c r="C735" s="170" t="s">
        <v>91</v>
      </c>
      <c r="D735" s="485" t="s">
        <v>40</v>
      </c>
      <c r="E735" s="482"/>
      <c r="F735" s="483" t="s">
        <v>321</v>
      </c>
      <c r="G735" s="483"/>
      <c r="H735" s="180">
        <f t="shared" si="291"/>
        <v>0</v>
      </c>
      <c r="I735" s="180">
        <f t="shared" si="292"/>
        <v>0</v>
      </c>
      <c r="J735" s="506"/>
      <c r="K735" s="511"/>
      <c r="L735" s="491">
        <v>0</v>
      </c>
      <c r="M735" s="196">
        <f t="shared" si="293"/>
        <v>0</v>
      </c>
      <c r="N735" s="198">
        <f t="shared" si="272"/>
        <v>0</v>
      </c>
      <c r="O735" s="506"/>
      <c r="P735" s="41"/>
      <c r="Q735" s="41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</row>
    <row r="736" spans="1:32" ht="15.75" customHeight="1" outlineLevel="1">
      <c r="A736" s="17"/>
      <c r="B736" s="369" t="s">
        <v>1029</v>
      </c>
      <c r="C736" s="170" t="s">
        <v>94</v>
      </c>
      <c r="D736" s="485" t="s">
        <v>40</v>
      </c>
      <c r="E736" s="482"/>
      <c r="F736" s="483"/>
      <c r="G736" s="483"/>
      <c r="H736" s="180">
        <f t="shared" si="291"/>
        <v>0</v>
      </c>
      <c r="I736" s="180">
        <f t="shared" si="292"/>
        <v>0</v>
      </c>
      <c r="J736" s="506"/>
      <c r="K736" s="511"/>
      <c r="L736" s="491">
        <v>0</v>
      </c>
      <c r="M736" s="196">
        <f t="shared" si="293"/>
        <v>0</v>
      </c>
      <c r="N736" s="198">
        <f t="shared" si="272"/>
        <v>0</v>
      </c>
      <c r="O736" s="506"/>
      <c r="P736" s="41"/>
      <c r="Q736" s="41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</row>
    <row r="737" spans="1:32" ht="15.75" customHeight="1" outlineLevel="1">
      <c r="A737" s="17"/>
      <c r="B737" s="369" t="s">
        <v>1030</v>
      </c>
      <c r="C737" s="170" t="s">
        <v>168</v>
      </c>
      <c r="D737" s="485" t="s">
        <v>40</v>
      </c>
      <c r="E737" s="482"/>
      <c r="F737" s="483" t="s">
        <v>326</v>
      </c>
      <c r="G737" s="483"/>
      <c r="H737" s="180">
        <f t="shared" si="291"/>
        <v>0</v>
      </c>
      <c r="I737" s="180">
        <f t="shared" si="292"/>
        <v>0</v>
      </c>
      <c r="J737" s="506"/>
      <c r="K737" s="511"/>
      <c r="L737" s="491">
        <v>0</v>
      </c>
      <c r="M737" s="196">
        <f t="shared" si="293"/>
        <v>0</v>
      </c>
      <c r="N737" s="198">
        <f t="shared" si="272"/>
        <v>0</v>
      </c>
      <c r="O737" s="506"/>
      <c r="P737" s="41"/>
      <c r="Q737" s="41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</row>
    <row r="738" spans="1:32" ht="15.75" customHeight="1" outlineLevel="1">
      <c r="A738" s="17"/>
      <c r="B738" s="369" t="s">
        <v>1031</v>
      </c>
      <c r="C738" s="170" t="s">
        <v>170</v>
      </c>
      <c r="D738" s="485" t="s">
        <v>40</v>
      </c>
      <c r="E738" s="482"/>
      <c r="F738" s="483"/>
      <c r="G738" s="483"/>
      <c r="H738" s="180">
        <f t="shared" si="291"/>
        <v>0</v>
      </c>
      <c r="I738" s="180">
        <f t="shared" si="292"/>
        <v>0</v>
      </c>
      <c r="J738" s="506"/>
      <c r="K738" s="511"/>
      <c r="L738" s="491">
        <v>0</v>
      </c>
      <c r="M738" s="196">
        <f t="shared" si="293"/>
        <v>0</v>
      </c>
      <c r="N738" s="198">
        <f t="shared" si="272"/>
        <v>0</v>
      </c>
      <c r="O738" s="506"/>
      <c r="P738" s="41"/>
      <c r="Q738" s="41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</row>
    <row r="739" spans="1:32" ht="15.75" customHeight="1" outlineLevel="1">
      <c r="A739" s="17"/>
      <c r="B739" s="369" t="s">
        <v>1032</v>
      </c>
      <c r="C739" s="193" t="s">
        <v>329</v>
      </c>
      <c r="D739" s="485" t="s">
        <v>40</v>
      </c>
      <c r="E739" s="482"/>
      <c r="F739" s="483"/>
      <c r="G739" s="483"/>
      <c r="H739" s="180">
        <f t="shared" si="291"/>
        <v>0</v>
      </c>
      <c r="I739" s="180">
        <f t="shared" si="292"/>
        <v>0</v>
      </c>
      <c r="J739" s="506"/>
      <c r="K739" s="507"/>
      <c r="L739" s="491">
        <v>0</v>
      </c>
      <c r="M739" s="196">
        <f t="shared" si="293"/>
        <v>0</v>
      </c>
      <c r="N739" s="368">
        <f t="shared" si="272"/>
        <v>0</v>
      </c>
      <c r="O739" s="506"/>
      <c r="P739" s="41"/>
      <c r="Q739" s="41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</row>
    <row r="740" spans="1:32" ht="15.75" customHeight="1" outlineLevel="1">
      <c r="A740" s="17"/>
      <c r="B740" s="226" t="s">
        <v>1033</v>
      </c>
      <c r="C740" s="227" t="s">
        <v>1034</v>
      </c>
      <c r="D740" s="486"/>
      <c r="E740" s="487"/>
      <c r="F740" s="488"/>
      <c r="G740" s="488"/>
      <c r="H740" s="232">
        <f>SUM(H741:H746)</f>
        <v>0</v>
      </c>
      <c r="I740" s="232">
        <f>SUM(I741:I746)</f>
        <v>0</v>
      </c>
      <c r="J740" s="512"/>
      <c r="K740" s="515"/>
      <c r="L740" s="514">
        <f>SUM(L741:L746)</f>
        <v>0</v>
      </c>
      <c r="M740" s="330">
        <f>SUM(M741:M746)</f>
        <v>0</v>
      </c>
      <c r="N740" s="332">
        <f t="shared" si="272"/>
        <v>0</v>
      </c>
      <c r="O740" s="512"/>
      <c r="P740" s="41"/>
      <c r="Q740" s="41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</row>
    <row r="741" spans="1:32" ht="15.75" customHeight="1" outlineLevel="1">
      <c r="A741" s="17"/>
      <c r="B741" s="369" t="s">
        <v>1035</v>
      </c>
      <c r="C741" s="170" t="s">
        <v>87</v>
      </c>
      <c r="D741" s="485" t="s">
        <v>40</v>
      </c>
      <c r="E741" s="482"/>
      <c r="F741" s="483"/>
      <c r="G741" s="483"/>
      <c r="H741" s="180">
        <f t="shared" ref="H741:H746" si="294">G741*E741</f>
        <v>0</v>
      </c>
      <c r="I741" s="180">
        <f t="shared" ref="I741:I746" si="295">IF(D741="SI",H741,0)</f>
        <v>0</v>
      </c>
      <c r="J741" s="506"/>
      <c r="K741" s="511"/>
      <c r="L741" s="491">
        <v>0</v>
      </c>
      <c r="M741" s="196">
        <f t="shared" ref="M741:M746" si="296">+L741-I741</f>
        <v>0</v>
      </c>
      <c r="N741" s="371">
        <f t="shared" si="272"/>
        <v>0</v>
      </c>
      <c r="O741" s="506"/>
      <c r="P741" s="41"/>
      <c r="Q741" s="41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</row>
    <row r="742" spans="1:32" ht="15.75" customHeight="1" outlineLevel="1">
      <c r="A742" s="17"/>
      <c r="B742" s="369" t="s">
        <v>1036</v>
      </c>
      <c r="C742" s="170" t="s">
        <v>91</v>
      </c>
      <c r="D742" s="485" t="s">
        <v>40</v>
      </c>
      <c r="E742" s="482"/>
      <c r="F742" s="483" t="s">
        <v>321</v>
      </c>
      <c r="G742" s="483"/>
      <c r="H742" s="180">
        <f t="shared" si="294"/>
        <v>0</v>
      </c>
      <c r="I742" s="180">
        <f t="shared" si="295"/>
        <v>0</v>
      </c>
      <c r="J742" s="506"/>
      <c r="K742" s="511"/>
      <c r="L742" s="491">
        <v>0</v>
      </c>
      <c r="M742" s="196">
        <f t="shared" si="296"/>
        <v>0</v>
      </c>
      <c r="N742" s="198">
        <f t="shared" si="272"/>
        <v>0</v>
      </c>
      <c r="O742" s="506"/>
      <c r="P742" s="41"/>
      <c r="Q742" s="41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</row>
    <row r="743" spans="1:32" ht="15.75" customHeight="1" outlineLevel="1">
      <c r="A743" s="17"/>
      <c r="B743" s="369" t="s">
        <v>1037</v>
      </c>
      <c r="C743" s="170" t="s">
        <v>94</v>
      </c>
      <c r="D743" s="485" t="s">
        <v>40</v>
      </c>
      <c r="E743" s="482"/>
      <c r="F743" s="483"/>
      <c r="G743" s="483"/>
      <c r="H743" s="180">
        <f t="shared" si="294"/>
        <v>0</v>
      </c>
      <c r="I743" s="180">
        <f t="shared" si="295"/>
        <v>0</v>
      </c>
      <c r="J743" s="506"/>
      <c r="K743" s="511"/>
      <c r="L743" s="491">
        <v>0</v>
      </c>
      <c r="M743" s="196">
        <f t="shared" si="296"/>
        <v>0</v>
      </c>
      <c r="N743" s="198">
        <f t="shared" si="272"/>
        <v>0</v>
      </c>
      <c r="O743" s="506"/>
      <c r="P743" s="41"/>
      <c r="Q743" s="41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</row>
    <row r="744" spans="1:32" ht="15.75" customHeight="1" outlineLevel="1">
      <c r="A744" s="17"/>
      <c r="B744" s="369" t="s">
        <v>1038</v>
      </c>
      <c r="C744" s="170" t="s">
        <v>168</v>
      </c>
      <c r="D744" s="485" t="s">
        <v>40</v>
      </c>
      <c r="E744" s="482"/>
      <c r="F744" s="483" t="s">
        <v>326</v>
      </c>
      <c r="G744" s="483"/>
      <c r="H744" s="180">
        <f t="shared" si="294"/>
        <v>0</v>
      </c>
      <c r="I744" s="180">
        <f t="shared" si="295"/>
        <v>0</v>
      </c>
      <c r="J744" s="506"/>
      <c r="K744" s="511"/>
      <c r="L744" s="491">
        <v>0</v>
      </c>
      <c r="M744" s="196">
        <f t="shared" si="296"/>
        <v>0</v>
      </c>
      <c r="N744" s="198">
        <f t="shared" si="272"/>
        <v>0</v>
      </c>
      <c r="O744" s="506"/>
      <c r="P744" s="41"/>
      <c r="Q744" s="41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</row>
    <row r="745" spans="1:32" ht="15.75" customHeight="1" outlineLevel="1">
      <c r="A745" s="17"/>
      <c r="B745" s="369" t="s">
        <v>1039</v>
      </c>
      <c r="C745" s="170" t="s">
        <v>170</v>
      </c>
      <c r="D745" s="485" t="s">
        <v>40</v>
      </c>
      <c r="E745" s="482"/>
      <c r="F745" s="483"/>
      <c r="G745" s="483"/>
      <c r="H745" s="180">
        <f t="shared" si="294"/>
        <v>0</v>
      </c>
      <c r="I745" s="180">
        <f t="shared" si="295"/>
        <v>0</v>
      </c>
      <c r="J745" s="506"/>
      <c r="K745" s="511"/>
      <c r="L745" s="491">
        <v>0</v>
      </c>
      <c r="M745" s="196">
        <f t="shared" si="296"/>
        <v>0</v>
      </c>
      <c r="N745" s="198">
        <f t="shared" si="272"/>
        <v>0</v>
      </c>
      <c r="O745" s="506"/>
      <c r="P745" s="41"/>
      <c r="Q745" s="41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</row>
    <row r="746" spans="1:32" ht="15.75" customHeight="1" outlineLevel="1">
      <c r="A746" s="17"/>
      <c r="B746" s="369" t="s">
        <v>1040</v>
      </c>
      <c r="C746" s="193" t="s">
        <v>329</v>
      </c>
      <c r="D746" s="485" t="s">
        <v>40</v>
      </c>
      <c r="E746" s="482"/>
      <c r="F746" s="483"/>
      <c r="G746" s="483"/>
      <c r="H746" s="180">
        <f t="shared" si="294"/>
        <v>0</v>
      </c>
      <c r="I746" s="180">
        <f t="shared" si="295"/>
        <v>0</v>
      </c>
      <c r="J746" s="506"/>
      <c r="K746" s="507"/>
      <c r="L746" s="491">
        <v>0</v>
      </c>
      <c r="M746" s="196">
        <f t="shared" si="296"/>
        <v>0</v>
      </c>
      <c r="N746" s="368">
        <f t="shared" si="272"/>
        <v>0</v>
      </c>
      <c r="O746" s="506"/>
      <c r="P746" s="41"/>
      <c r="Q746" s="41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</row>
    <row r="747" spans="1:32" ht="15.75" customHeight="1" outlineLevel="1">
      <c r="A747" s="17"/>
      <c r="B747" s="226" t="s">
        <v>1041</v>
      </c>
      <c r="C747" s="227" t="s">
        <v>1042</v>
      </c>
      <c r="D747" s="486"/>
      <c r="E747" s="487"/>
      <c r="F747" s="488"/>
      <c r="G747" s="488"/>
      <c r="H747" s="232">
        <f>SUM(H748:H753)</f>
        <v>0</v>
      </c>
      <c r="I747" s="232">
        <f>SUM(I748:I753)</f>
        <v>0</v>
      </c>
      <c r="J747" s="512"/>
      <c r="K747" s="515"/>
      <c r="L747" s="514">
        <f>SUM(L748:L753)</f>
        <v>0</v>
      </c>
      <c r="M747" s="330">
        <f>SUM(M748:M753)</f>
        <v>0</v>
      </c>
      <c r="N747" s="332">
        <f t="shared" si="272"/>
        <v>0</v>
      </c>
      <c r="O747" s="512"/>
      <c r="P747" s="41"/>
      <c r="Q747" s="41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</row>
    <row r="748" spans="1:32" ht="15.75" customHeight="1" outlineLevel="1">
      <c r="A748" s="17"/>
      <c r="B748" s="369" t="s">
        <v>1043</v>
      </c>
      <c r="C748" s="170" t="s">
        <v>87</v>
      </c>
      <c r="D748" s="485" t="s">
        <v>40</v>
      </c>
      <c r="E748" s="482"/>
      <c r="F748" s="483"/>
      <c r="G748" s="483"/>
      <c r="H748" s="180">
        <f t="shared" ref="H748:H753" si="297">G748*E748</f>
        <v>0</v>
      </c>
      <c r="I748" s="180">
        <f t="shared" ref="I748:I753" si="298">IF(D748="SI",H748,0)</f>
        <v>0</v>
      </c>
      <c r="J748" s="506"/>
      <c r="K748" s="511"/>
      <c r="L748" s="491">
        <v>0</v>
      </c>
      <c r="M748" s="196">
        <f t="shared" ref="M748:M753" si="299">+L748-I748</f>
        <v>0</v>
      </c>
      <c r="N748" s="371">
        <f t="shared" si="272"/>
        <v>0</v>
      </c>
      <c r="O748" s="506"/>
      <c r="P748" s="41"/>
      <c r="Q748" s="41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</row>
    <row r="749" spans="1:32" ht="15.75" customHeight="1" outlineLevel="1">
      <c r="A749" s="17"/>
      <c r="B749" s="369" t="s">
        <v>1044</v>
      </c>
      <c r="C749" s="170" t="s">
        <v>91</v>
      </c>
      <c r="D749" s="485" t="s">
        <v>40</v>
      </c>
      <c r="E749" s="482"/>
      <c r="F749" s="483" t="s">
        <v>321</v>
      </c>
      <c r="G749" s="483"/>
      <c r="H749" s="180">
        <f t="shared" si="297"/>
        <v>0</v>
      </c>
      <c r="I749" s="180">
        <f t="shared" si="298"/>
        <v>0</v>
      </c>
      <c r="J749" s="506"/>
      <c r="K749" s="511"/>
      <c r="L749" s="491">
        <v>0</v>
      </c>
      <c r="M749" s="196">
        <f t="shared" si="299"/>
        <v>0</v>
      </c>
      <c r="N749" s="198">
        <f t="shared" si="272"/>
        <v>0</v>
      </c>
      <c r="O749" s="506"/>
      <c r="P749" s="41"/>
      <c r="Q749" s="41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</row>
    <row r="750" spans="1:32" ht="15.75" customHeight="1" outlineLevel="1">
      <c r="A750" s="17"/>
      <c r="B750" s="369" t="s">
        <v>1045</v>
      </c>
      <c r="C750" s="170" t="s">
        <v>94</v>
      </c>
      <c r="D750" s="485" t="s">
        <v>40</v>
      </c>
      <c r="E750" s="482"/>
      <c r="F750" s="483"/>
      <c r="G750" s="483"/>
      <c r="H750" s="180">
        <f t="shared" si="297"/>
        <v>0</v>
      </c>
      <c r="I750" s="180">
        <f t="shared" si="298"/>
        <v>0</v>
      </c>
      <c r="J750" s="506"/>
      <c r="K750" s="511"/>
      <c r="L750" s="491">
        <v>0</v>
      </c>
      <c r="M750" s="196">
        <f t="shared" si="299"/>
        <v>0</v>
      </c>
      <c r="N750" s="198">
        <f t="shared" ref="N750:N813" si="300">IF(M750=0,0,(IF(I750=M750=0,1,(IF(I750=0,1,M750/I750)))))</f>
        <v>0</v>
      </c>
      <c r="O750" s="506"/>
      <c r="P750" s="41"/>
      <c r="Q750" s="41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</row>
    <row r="751" spans="1:32" ht="15.75" customHeight="1" outlineLevel="1">
      <c r="A751" s="17"/>
      <c r="B751" s="369" t="s">
        <v>1046</v>
      </c>
      <c r="C751" s="170" t="s">
        <v>168</v>
      </c>
      <c r="D751" s="485" t="s">
        <v>40</v>
      </c>
      <c r="E751" s="482"/>
      <c r="F751" s="483" t="s">
        <v>326</v>
      </c>
      <c r="G751" s="483"/>
      <c r="H751" s="180">
        <f t="shared" si="297"/>
        <v>0</v>
      </c>
      <c r="I751" s="180">
        <f t="shared" si="298"/>
        <v>0</v>
      </c>
      <c r="J751" s="506"/>
      <c r="K751" s="511"/>
      <c r="L751" s="491">
        <v>0</v>
      </c>
      <c r="M751" s="196">
        <f t="shared" si="299"/>
        <v>0</v>
      </c>
      <c r="N751" s="198">
        <f t="shared" si="300"/>
        <v>0</v>
      </c>
      <c r="O751" s="506"/>
      <c r="P751" s="41"/>
      <c r="Q751" s="41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</row>
    <row r="752" spans="1:32" ht="15.75" customHeight="1" outlineLevel="1">
      <c r="A752" s="17"/>
      <c r="B752" s="369" t="s">
        <v>1047</v>
      </c>
      <c r="C752" s="170" t="s">
        <v>170</v>
      </c>
      <c r="D752" s="485" t="s">
        <v>40</v>
      </c>
      <c r="E752" s="482"/>
      <c r="F752" s="483"/>
      <c r="G752" s="483"/>
      <c r="H752" s="180">
        <f t="shared" si="297"/>
        <v>0</v>
      </c>
      <c r="I752" s="180">
        <f t="shared" si="298"/>
        <v>0</v>
      </c>
      <c r="J752" s="506"/>
      <c r="K752" s="511"/>
      <c r="L752" s="491">
        <v>0</v>
      </c>
      <c r="M752" s="196">
        <f t="shared" si="299"/>
        <v>0</v>
      </c>
      <c r="N752" s="198">
        <f t="shared" si="300"/>
        <v>0</v>
      </c>
      <c r="O752" s="506"/>
      <c r="P752" s="41"/>
      <c r="Q752" s="41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</row>
    <row r="753" spans="1:32" ht="15.75" customHeight="1" outlineLevel="1">
      <c r="A753" s="17"/>
      <c r="B753" s="369" t="s">
        <v>1048</v>
      </c>
      <c r="C753" s="193" t="s">
        <v>329</v>
      </c>
      <c r="D753" s="485" t="s">
        <v>40</v>
      </c>
      <c r="E753" s="482"/>
      <c r="F753" s="483"/>
      <c r="G753" s="483"/>
      <c r="H753" s="180">
        <f t="shared" si="297"/>
        <v>0</v>
      </c>
      <c r="I753" s="180">
        <f t="shared" si="298"/>
        <v>0</v>
      </c>
      <c r="J753" s="506"/>
      <c r="K753" s="507"/>
      <c r="L753" s="491">
        <v>0</v>
      </c>
      <c r="M753" s="196">
        <f t="shared" si="299"/>
        <v>0</v>
      </c>
      <c r="N753" s="368">
        <f t="shared" si="300"/>
        <v>0</v>
      </c>
      <c r="O753" s="506"/>
      <c r="P753" s="41"/>
      <c r="Q753" s="41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</row>
    <row r="754" spans="1:32" ht="15.75" customHeight="1" outlineLevel="1">
      <c r="A754" s="17"/>
      <c r="B754" s="226" t="s">
        <v>1049</v>
      </c>
      <c r="C754" s="227" t="s">
        <v>1050</v>
      </c>
      <c r="D754" s="486"/>
      <c r="E754" s="487"/>
      <c r="F754" s="488"/>
      <c r="G754" s="488"/>
      <c r="H754" s="232">
        <f>SUM(H755:H760)</f>
        <v>0</v>
      </c>
      <c r="I754" s="232">
        <f>SUM(I755:I760)</f>
        <v>0</v>
      </c>
      <c r="J754" s="512"/>
      <c r="K754" s="515"/>
      <c r="L754" s="514">
        <f>SUM(L755:L760)</f>
        <v>0</v>
      </c>
      <c r="M754" s="330">
        <f>SUM(M755:M760)</f>
        <v>0</v>
      </c>
      <c r="N754" s="332">
        <f t="shared" si="300"/>
        <v>0</v>
      </c>
      <c r="O754" s="512"/>
      <c r="P754" s="41"/>
      <c r="Q754" s="41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</row>
    <row r="755" spans="1:32" ht="15.75" customHeight="1" outlineLevel="1">
      <c r="A755" s="17"/>
      <c r="B755" s="369" t="s">
        <v>1051</v>
      </c>
      <c r="C755" s="170" t="s">
        <v>87</v>
      </c>
      <c r="D755" s="485" t="s">
        <v>40</v>
      </c>
      <c r="E755" s="482"/>
      <c r="F755" s="483"/>
      <c r="G755" s="483"/>
      <c r="H755" s="180">
        <f t="shared" ref="H755:H760" si="301">G755*E755</f>
        <v>0</v>
      </c>
      <c r="I755" s="180">
        <f t="shared" ref="I755:I760" si="302">IF(D755="SI",H755,0)</f>
        <v>0</v>
      </c>
      <c r="J755" s="506"/>
      <c r="K755" s="511"/>
      <c r="L755" s="491">
        <v>0</v>
      </c>
      <c r="M755" s="196">
        <f t="shared" ref="M755:M760" si="303">+L755-I755</f>
        <v>0</v>
      </c>
      <c r="N755" s="371">
        <f t="shared" si="300"/>
        <v>0</v>
      </c>
      <c r="O755" s="506"/>
      <c r="P755" s="41"/>
      <c r="Q755" s="41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</row>
    <row r="756" spans="1:32" ht="15.75" customHeight="1" outlineLevel="1">
      <c r="A756" s="17"/>
      <c r="B756" s="369" t="s">
        <v>1052</v>
      </c>
      <c r="C756" s="170" t="s">
        <v>91</v>
      </c>
      <c r="D756" s="485" t="s">
        <v>40</v>
      </c>
      <c r="E756" s="482"/>
      <c r="F756" s="483" t="s">
        <v>321</v>
      </c>
      <c r="G756" s="483"/>
      <c r="H756" s="180">
        <f t="shared" si="301"/>
        <v>0</v>
      </c>
      <c r="I756" s="180">
        <f t="shared" si="302"/>
        <v>0</v>
      </c>
      <c r="J756" s="506"/>
      <c r="K756" s="511"/>
      <c r="L756" s="491">
        <v>0</v>
      </c>
      <c r="M756" s="196">
        <f t="shared" si="303"/>
        <v>0</v>
      </c>
      <c r="N756" s="198">
        <f t="shared" si="300"/>
        <v>0</v>
      </c>
      <c r="O756" s="506"/>
      <c r="P756" s="41"/>
      <c r="Q756" s="41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</row>
    <row r="757" spans="1:32" ht="15.75" customHeight="1" outlineLevel="1">
      <c r="A757" s="17"/>
      <c r="B757" s="369" t="s">
        <v>1053</v>
      </c>
      <c r="C757" s="170" t="s">
        <v>94</v>
      </c>
      <c r="D757" s="485" t="s">
        <v>40</v>
      </c>
      <c r="E757" s="482"/>
      <c r="F757" s="483"/>
      <c r="G757" s="483"/>
      <c r="H757" s="180">
        <f t="shared" si="301"/>
        <v>0</v>
      </c>
      <c r="I757" s="180">
        <f t="shared" si="302"/>
        <v>0</v>
      </c>
      <c r="J757" s="506"/>
      <c r="K757" s="511"/>
      <c r="L757" s="491">
        <v>0</v>
      </c>
      <c r="M757" s="196">
        <f t="shared" si="303"/>
        <v>0</v>
      </c>
      <c r="N757" s="198">
        <f t="shared" si="300"/>
        <v>0</v>
      </c>
      <c r="O757" s="506"/>
      <c r="P757" s="41"/>
      <c r="Q757" s="41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</row>
    <row r="758" spans="1:32" ht="15.75" customHeight="1" outlineLevel="1">
      <c r="A758" s="17"/>
      <c r="B758" s="369" t="s">
        <v>1054</v>
      </c>
      <c r="C758" s="170" t="s">
        <v>168</v>
      </c>
      <c r="D758" s="485" t="s">
        <v>40</v>
      </c>
      <c r="E758" s="482"/>
      <c r="F758" s="483" t="s">
        <v>326</v>
      </c>
      <c r="G758" s="483"/>
      <c r="H758" s="180">
        <f t="shared" si="301"/>
        <v>0</v>
      </c>
      <c r="I758" s="180">
        <f t="shared" si="302"/>
        <v>0</v>
      </c>
      <c r="J758" s="506"/>
      <c r="K758" s="511"/>
      <c r="L758" s="491">
        <v>0</v>
      </c>
      <c r="M758" s="196">
        <f t="shared" si="303"/>
        <v>0</v>
      </c>
      <c r="N758" s="198">
        <f t="shared" si="300"/>
        <v>0</v>
      </c>
      <c r="O758" s="506"/>
      <c r="P758" s="41"/>
      <c r="Q758" s="41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</row>
    <row r="759" spans="1:32" ht="15.75" customHeight="1" outlineLevel="1">
      <c r="A759" s="17"/>
      <c r="B759" s="369" t="s">
        <v>1055</v>
      </c>
      <c r="C759" s="170" t="s">
        <v>170</v>
      </c>
      <c r="D759" s="485" t="s">
        <v>40</v>
      </c>
      <c r="E759" s="482"/>
      <c r="F759" s="483"/>
      <c r="G759" s="483"/>
      <c r="H759" s="180">
        <f t="shared" si="301"/>
        <v>0</v>
      </c>
      <c r="I759" s="180">
        <f t="shared" si="302"/>
        <v>0</v>
      </c>
      <c r="J759" s="506"/>
      <c r="K759" s="511"/>
      <c r="L759" s="491">
        <v>0</v>
      </c>
      <c r="M759" s="196">
        <f t="shared" si="303"/>
        <v>0</v>
      </c>
      <c r="N759" s="198">
        <f t="shared" si="300"/>
        <v>0</v>
      </c>
      <c r="O759" s="506"/>
      <c r="P759" s="41"/>
      <c r="Q759" s="41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</row>
    <row r="760" spans="1:32" ht="15.75" customHeight="1" outlineLevel="1">
      <c r="A760" s="17"/>
      <c r="B760" s="369" t="s">
        <v>1056</v>
      </c>
      <c r="C760" s="193" t="s">
        <v>329</v>
      </c>
      <c r="D760" s="485" t="s">
        <v>40</v>
      </c>
      <c r="E760" s="482"/>
      <c r="F760" s="483"/>
      <c r="G760" s="483"/>
      <c r="H760" s="180">
        <f t="shared" si="301"/>
        <v>0</v>
      </c>
      <c r="I760" s="180">
        <f t="shared" si="302"/>
        <v>0</v>
      </c>
      <c r="J760" s="506"/>
      <c r="K760" s="507"/>
      <c r="L760" s="491">
        <v>0</v>
      </c>
      <c r="M760" s="196">
        <f t="shared" si="303"/>
        <v>0</v>
      </c>
      <c r="N760" s="368">
        <f t="shared" si="300"/>
        <v>0</v>
      </c>
      <c r="O760" s="506"/>
      <c r="P760" s="41"/>
      <c r="Q760" s="41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</row>
    <row r="761" spans="1:32" ht="15.75" customHeight="1" outlineLevel="1">
      <c r="A761" s="17"/>
      <c r="B761" s="226" t="s">
        <v>1057</v>
      </c>
      <c r="C761" s="227" t="s">
        <v>1058</v>
      </c>
      <c r="D761" s="486"/>
      <c r="E761" s="487"/>
      <c r="F761" s="488"/>
      <c r="G761" s="488"/>
      <c r="H761" s="232">
        <f>SUM(H762:H767)</f>
        <v>0</v>
      </c>
      <c r="I761" s="232">
        <f>SUM(I762:I767)</f>
        <v>0</v>
      </c>
      <c r="J761" s="512"/>
      <c r="K761" s="515"/>
      <c r="L761" s="514">
        <f>SUM(L762:L767)</f>
        <v>0</v>
      </c>
      <c r="M761" s="330">
        <f>SUM(M762:M767)</f>
        <v>0</v>
      </c>
      <c r="N761" s="332">
        <f t="shared" si="300"/>
        <v>0</v>
      </c>
      <c r="O761" s="512"/>
      <c r="P761" s="41"/>
      <c r="Q761" s="41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</row>
    <row r="762" spans="1:32" ht="15.75" customHeight="1" outlineLevel="1">
      <c r="A762" s="17"/>
      <c r="B762" s="369" t="s">
        <v>1059</v>
      </c>
      <c r="C762" s="170" t="s">
        <v>87</v>
      </c>
      <c r="D762" s="485" t="s">
        <v>40</v>
      </c>
      <c r="E762" s="482"/>
      <c r="F762" s="483"/>
      <c r="G762" s="483"/>
      <c r="H762" s="180">
        <f t="shared" ref="H762:H767" si="304">G762*E762</f>
        <v>0</v>
      </c>
      <c r="I762" s="180">
        <f t="shared" ref="I762:I767" si="305">IF(D762="SI",H762,0)</f>
        <v>0</v>
      </c>
      <c r="J762" s="506"/>
      <c r="K762" s="511"/>
      <c r="L762" s="491">
        <v>0</v>
      </c>
      <c r="M762" s="196">
        <f t="shared" ref="M762:M767" si="306">+L762-I762</f>
        <v>0</v>
      </c>
      <c r="N762" s="371">
        <f t="shared" si="300"/>
        <v>0</v>
      </c>
      <c r="O762" s="506"/>
      <c r="P762" s="41"/>
      <c r="Q762" s="41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</row>
    <row r="763" spans="1:32" ht="15.75" customHeight="1" outlineLevel="1">
      <c r="A763" s="17"/>
      <c r="B763" s="369" t="s">
        <v>1060</v>
      </c>
      <c r="C763" s="170" t="s">
        <v>91</v>
      </c>
      <c r="D763" s="485" t="s">
        <v>40</v>
      </c>
      <c r="E763" s="482"/>
      <c r="F763" s="483" t="s">
        <v>321</v>
      </c>
      <c r="G763" s="483"/>
      <c r="H763" s="180">
        <f t="shared" si="304"/>
        <v>0</v>
      </c>
      <c r="I763" s="180">
        <f t="shared" si="305"/>
        <v>0</v>
      </c>
      <c r="J763" s="506"/>
      <c r="K763" s="511"/>
      <c r="L763" s="491">
        <v>0</v>
      </c>
      <c r="M763" s="196">
        <f t="shared" si="306"/>
        <v>0</v>
      </c>
      <c r="N763" s="198">
        <f t="shared" si="300"/>
        <v>0</v>
      </c>
      <c r="O763" s="506"/>
      <c r="P763" s="41"/>
      <c r="Q763" s="41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</row>
    <row r="764" spans="1:32" ht="15.75" customHeight="1" outlineLevel="1">
      <c r="A764" s="17"/>
      <c r="B764" s="369" t="s">
        <v>1061</v>
      </c>
      <c r="C764" s="170" t="s">
        <v>94</v>
      </c>
      <c r="D764" s="485" t="s">
        <v>40</v>
      </c>
      <c r="E764" s="482"/>
      <c r="F764" s="483"/>
      <c r="G764" s="483"/>
      <c r="H764" s="180">
        <f t="shared" si="304"/>
        <v>0</v>
      </c>
      <c r="I764" s="180">
        <f t="shared" si="305"/>
        <v>0</v>
      </c>
      <c r="J764" s="506"/>
      <c r="K764" s="511"/>
      <c r="L764" s="491">
        <v>0</v>
      </c>
      <c r="M764" s="196">
        <f t="shared" si="306"/>
        <v>0</v>
      </c>
      <c r="N764" s="198">
        <f t="shared" si="300"/>
        <v>0</v>
      </c>
      <c r="O764" s="506"/>
      <c r="P764" s="41"/>
      <c r="Q764" s="41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</row>
    <row r="765" spans="1:32" ht="15.75" customHeight="1" outlineLevel="1">
      <c r="A765" s="17"/>
      <c r="B765" s="369" t="s">
        <v>1062</v>
      </c>
      <c r="C765" s="170" t="s">
        <v>168</v>
      </c>
      <c r="D765" s="485" t="s">
        <v>40</v>
      </c>
      <c r="E765" s="482"/>
      <c r="F765" s="483" t="s">
        <v>326</v>
      </c>
      <c r="G765" s="483"/>
      <c r="H765" s="180">
        <f t="shared" si="304"/>
        <v>0</v>
      </c>
      <c r="I765" s="180">
        <f t="shared" si="305"/>
        <v>0</v>
      </c>
      <c r="J765" s="506"/>
      <c r="K765" s="511"/>
      <c r="L765" s="491">
        <v>0</v>
      </c>
      <c r="M765" s="196">
        <f t="shared" si="306"/>
        <v>0</v>
      </c>
      <c r="N765" s="198">
        <f t="shared" si="300"/>
        <v>0</v>
      </c>
      <c r="O765" s="506"/>
      <c r="P765" s="41"/>
      <c r="Q765" s="41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</row>
    <row r="766" spans="1:32" ht="15.75" customHeight="1" outlineLevel="1">
      <c r="A766" s="17"/>
      <c r="B766" s="369" t="s">
        <v>1063</v>
      </c>
      <c r="C766" s="170" t="s">
        <v>170</v>
      </c>
      <c r="D766" s="485" t="s">
        <v>40</v>
      </c>
      <c r="E766" s="482"/>
      <c r="F766" s="483"/>
      <c r="G766" s="483"/>
      <c r="H766" s="180">
        <f t="shared" si="304"/>
        <v>0</v>
      </c>
      <c r="I766" s="180">
        <f t="shared" si="305"/>
        <v>0</v>
      </c>
      <c r="J766" s="506"/>
      <c r="K766" s="511"/>
      <c r="L766" s="491">
        <v>0</v>
      </c>
      <c r="M766" s="196">
        <f t="shared" si="306"/>
        <v>0</v>
      </c>
      <c r="N766" s="198">
        <f t="shared" si="300"/>
        <v>0</v>
      </c>
      <c r="O766" s="506"/>
      <c r="P766" s="41"/>
      <c r="Q766" s="41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</row>
    <row r="767" spans="1:32" ht="15.75" customHeight="1" outlineLevel="1">
      <c r="A767" s="17"/>
      <c r="B767" s="369" t="s">
        <v>1064</v>
      </c>
      <c r="C767" s="193" t="s">
        <v>329</v>
      </c>
      <c r="D767" s="485" t="s">
        <v>40</v>
      </c>
      <c r="E767" s="482"/>
      <c r="F767" s="483"/>
      <c r="G767" s="483"/>
      <c r="H767" s="180">
        <f t="shared" si="304"/>
        <v>0</v>
      </c>
      <c r="I767" s="180">
        <f t="shared" si="305"/>
        <v>0</v>
      </c>
      <c r="J767" s="506"/>
      <c r="K767" s="507"/>
      <c r="L767" s="491">
        <v>0</v>
      </c>
      <c r="M767" s="196">
        <f t="shared" si="306"/>
        <v>0</v>
      </c>
      <c r="N767" s="368">
        <f t="shared" si="300"/>
        <v>0</v>
      </c>
      <c r="O767" s="506"/>
      <c r="P767" s="41"/>
      <c r="Q767" s="41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</row>
    <row r="768" spans="1:32" ht="15.75" customHeight="1" outlineLevel="1">
      <c r="A768" s="17"/>
      <c r="B768" s="226" t="s">
        <v>1065</v>
      </c>
      <c r="C768" s="227" t="s">
        <v>1066</v>
      </c>
      <c r="D768" s="486"/>
      <c r="E768" s="487"/>
      <c r="F768" s="488"/>
      <c r="G768" s="488"/>
      <c r="H768" s="232">
        <f>SUM(H769:H774)</f>
        <v>0</v>
      </c>
      <c r="I768" s="232">
        <f>SUM(I769:I774)</f>
        <v>0</v>
      </c>
      <c r="J768" s="512"/>
      <c r="K768" s="515"/>
      <c r="L768" s="514">
        <f>SUM(L769:L774)</f>
        <v>0</v>
      </c>
      <c r="M768" s="330">
        <f>SUM(M769:M774)</f>
        <v>0</v>
      </c>
      <c r="N768" s="332">
        <f t="shared" si="300"/>
        <v>0</v>
      </c>
      <c r="O768" s="512"/>
      <c r="P768" s="41"/>
      <c r="Q768" s="41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</row>
    <row r="769" spans="1:32" ht="15.75" customHeight="1" outlineLevel="1">
      <c r="A769" s="17"/>
      <c r="B769" s="369" t="s">
        <v>1067</v>
      </c>
      <c r="C769" s="170" t="s">
        <v>87</v>
      </c>
      <c r="D769" s="485" t="s">
        <v>40</v>
      </c>
      <c r="E769" s="482"/>
      <c r="F769" s="483"/>
      <c r="G769" s="483"/>
      <c r="H769" s="180">
        <f t="shared" ref="H769:H774" si="307">G769*E769</f>
        <v>0</v>
      </c>
      <c r="I769" s="180">
        <f t="shared" ref="I769:I774" si="308">IF(D769="SI",H769,0)</f>
        <v>0</v>
      </c>
      <c r="J769" s="506"/>
      <c r="K769" s="511"/>
      <c r="L769" s="491">
        <v>0</v>
      </c>
      <c r="M769" s="196">
        <f t="shared" ref="M769:M774" si="309">+L769-I769</f>
        <v>0</v>
      </c>
      <c r="N769" s="198">
        <f t="shared" si="300"/>
        <v>0</v>
      </c>
      <c r="O769" s="506"/>
      <c r="P769" s="41"/>
      <c r="Q769" s="41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</row>
    <row r="770" spans="1:32" ht="15.75" customHeight="1" outlineLevel="1">
      <c r="A770" s="17"/>
      <c r="B770" s="369" t="s">
        <v>1068</v>
      </c>
      <c r="C770" s="170" t="s">
        <v>91</v>
      </c>
      <c r="D770" s="485" t="s">
        <v>40</v>
      </c>
      <c r="E770" s="482"/>
      <c r="F770" s="483" t="s">
        <v>321</v>
      </c>
      <c r="G770" s="483"/>
      <c r="H770" s="180">
        <f t="shared" si="307"/>
        <v>0</v>
      </c>
      <c r="I770" s="180">
        <f t="shared" si="308"/>
        <v>0</v>
      </c>
      <c r="J770" s="506"/>
      <c r="K770" s="511"/>
      <c r="L770" s="491">
        <v>0</v>
      </c>
      <c r="M770" s="196">
        <f t="shared" si="309"/>
        <v>0</v>
      </c>
      <c r="N770" s="198">
        <f t="shared" si="300"/>
        <v>0</v>
      </c>
      <c r="O770" s="506"/>
      <c r="P770" s="41"/>
      <c r="Q770" s="41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</row>
    <row r="771" spans="1:32" ht="15.75" customHeight="1" outlineLevel="1">
      <c r="A771" s="17"/>
      <c r="B771" s="369" t="s">
        <v>1069</v>
      </c>
      <c r="C771" s="170" t="s">
        <v>94</v>
      </c>
      <c r="D771" s="485" t="s">
        <v>40</v>
      </c>
      <c r="E771" s="482"/>
      <c r="F771" s="483"/>
      <c r="G771" s="483"/>
      <c r="H771" s="180">
        <f t="shared" si="307"/>
        <v>0</v>
      </c>
      <c r="I771" s="180">
        <f t="shared" si="308"/>
        <v>0</v>
      </c>
      <c r="J771" s="506"/>
      <c r="K771" s="511"/>
      <c r="L771" s="491">
        <v>0</v>
      </c>
      <c r="M771" s="196">
        <f t="shared" si="309"/>
        <v>0</v>
      </c>
      <c r="N771" s="198">
        <f t="shared" si="300"/>
        <v>0</v>
      </c>
      <c r="O771" s="506"/>
      <c r="P771" s="41"/>
      <c r="Q771" s="41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</row>
    <row r="772" spans="1:32" ht="15.75" customHeight="1" outlineLevel="1">
      <c r="A772" s="17"/>
      <c r="B772" s="369" t="s">
        <v>1070</v>
      </c>
      <c r="C772" s="170" t="s">
        <v>168</v>
      </c>
      <c r="D772" s="485" t="s">
        <v>40</v>
      </c>
      <c r="E772" s="482"/>
      <c r="F772" s="483" t="s">
        <v>326</v>
      </c>
      <c r="G772" s="483"/>
      <c r="H772" s="180">
        <f t="shared" si="307"/>
        <v>0</v>
      </c>
      <c r="I772" s="180">
        <f t="shared" si="308"/>
        <v>0</v>
      </c>
      <c r="J772" s="506"/>
      <c r="K772" s="511"/>
      <c r="L772" s="491">
        <v>0</v>
      </c>
      <c r="M772" s="196">
        <f t="shared" si="309"/>
        <v>0</v>
      </c>
      <c r="N772" s="198">
        <f t="shared" si="300"/>
        <v>0</v>
      </c>
      <c r="O772" s="506"/>
      <c r="P772" s="41"/>
      <c r="Q772" s="41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</row>
    <row r="773" spans="1:32" ht="15.75" customHeight="1" outlineLevel="1">
      <c r="A773" s="17"/>
      <c r="B773" s="369" t="s">
        <v>1071</v>
      </c>
      <c r="C773" s="170" t="s">
        <v>170</v>
      </c>
      <c r="D773" s="485" t="s">
        <v>40</v>
      </c>
      <c r="E773" s="482"/>
      <c r="F773" s="483"/>
      <c r="G773" s="483"/>
      <c r="H773" s="180">
        <f t="shared" si="307"/>
        <v>0</v>
      </c>
      <c r="I773" s="180">
        <f t="shared" si="308"/>
        <v>0</v>
      </c>
      <c r="J773" s="506"/>
      <c r="K773" s="511"/>
      <c r="L773" s="491">
        <v>0</v>
      </c>
      <c r="M773" s="196">
        <f t="shared" si="309"/>
        <v>0</v>
      </c>
      <c r="N773" s="198">
        <f t="shared" si="300"/>
        <v>0</v>
      </c>
      <c r="O773" s="506"/>
      <c r="P773" s="41"/>
      <c r="Q773" s="41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</row>
    <row r="774" spans="1:32" ht="15.75" customHeight="1" outlineLevel="1">
      <c r="A774" s="17"/>
      <c r="B774" s="369" t="s">
        <v>1072</v>
      </c>
      <c r="C774" s="193" t="s">
        <v>329</v>
      </c>
      <c r="D774" s="485" t="s">
        <v>40</v>
      </c>
      <c r="E774" s="482"/>
      <c r="F774" s="483"/>
      <c r="G774" s="483"/>
      <c r="H774" s="180">
        <f t="shared" si="307"/>
        <v>0</v>
      </c>
      <c r="I774" s="180">
        <f t="shared" si="308"/>
        <v>0</v>
      </c>
      <c r="J774" s="506"/>
      <c r="K774" s="507"/>
      <c r="L774" s="491">
        <v>0</v>
      </c>
      <c r="M774" s="196">
        <f t="shared" si="309"/>
        <v>0</v>
      </c>
      <c r="N774" s="368">
        <f t="shared" si="300"/>
        <v>0</v>
      </c>
      <c r="O774" s="506"/>
      <c r="P774" s="41"/>
      <c r="Q774" s="41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</row>
    <row r="775" spans="1:32" ht="15.75" customHeight="1" outlineLevel="1">
      <c r="A775" s="17"/>
      <c r="B775" s="226" t="s">
        <v>1073</v>
      </c>
      <c r="C775" s="227" t="s">
        <v>1074</v>
      </c>
      <c r="D775" s="486"/>
      <c r="E775" s="487"/>
      <c r="F775" s="488"/>
      <c r="G775" s="488"/>
      <c r="H775" s="232">
        <f>SUM(H776:H781)</f>
        <v>0</v>
      </c>
      <c r="I775" s="232">
        <f>SUM(I776:I781)</f>
        <v>0</v>
      </c>
      <c r="J775" s="512"/>
      <c r="K775" s="515"/>
      <c r="L775" s="514">
        <f>SUM(L776:L781)</f>
        <v>0</v>
      </c>
      <c r="M775" s="330">
        <f>SUM(M776:M781)</f>
        <v>0</v>
      </c>
      <c r="N775" s="332">
        <f t="shared" si="300"/>
        <v>0</v>
      </c>
      <c r="O775" s="524"/>
      <c r="P775" s="41"/>
      <c r="Q775" s="41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</row>
    <row r="776" spans="1:32" ht="15.75" customHeight="1" outlineLevel="1">
      <c r="A776" s="17"/>
      <c r="B776" s="369" t="s">
        <v>1075</v>
      </c>
      <c r="C776" s="170" t="s">
        <v>87</v>
      </c>
      <c r="D776" s="485" t="s">
        <v>40</v>
      </c>
      <c r="E776" s="482"/>
      <c r="F776" s="483"/>
      <c r="G776" s="483"/>
      <c r="H776" s="180">
        <f t="shared" ref="H776:H781" si="310">G776*E776</f>
        <v>0</v>
      </c>
      <c r="I776" s="180">
        <f t="shared" ref="I776:I781" si="311">IF(D776="SI",H776,0)</f>
        <v>0</v>
      </c>
      <c r="J776" s="506"/>
      <c r="K776" s="511"/>
      <c r="L776" s="491">
        <v>0</v>
      </c>
      <c r="M776" s="196">
        <f t="shared" ref="M776:M781" si="312">+L776-I776</f>
        <v>0</v>
      </c>
      <c r="N776" s="371">
        <f t="shared" si="300"/>
        <v>0</v>
      </c>
      <c r="O776" s="506"/>
      <c r="P776" s="41"/>
      <c r="Q776" s="41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</row>
    <row r="777" spans="1:32" ht="15.75" customHeight="1" outlineLevel="1">
      <c r="A777" s="17"/>
      <c r="B777" s="369" t="s">
        <v>1076</v>
      </c>
      <c r="C777" s="170" t="s">
        <v>91</v>
      </c>
      <c r="D777" s="485" t="s">
        <v>40</v>
      </c>
      <c r="E777" s="482"/>
      <c r="F777" s="483" t="s">
        <v>321</v>
      </c>
      <c r="G777" s="483"/>
      <c r="H777" s="180">
        <f t="shared" si="310"/>
        <v>0</v>
      </c>
      <c r="I777" s="180">
        <f t="shared" si="311"/>
        <v>0</v>
      </c>
      <c r="J777" s="506"/>
      <c r="K777" s="511"/>
      <c r="L777" s="491">
        <v>0</v>
      </c>
      <c r="M777" s="196">
        <f t="shared" si="312"/>
        <v>0</v>
      </c>
      <c r="N777" s="198">
        <f t="shared" si="300"/>
        <v>0</v>
      </c>
      <c r="O777" s="506"/>
      <c r="P777" s="41"/>
      <c r="Q777" s="41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</row>
    <row r="778" spans="1:32" ht="15.75" customHeight="1" outlineLevel="1">
      <c r="A778" s="17"/>
      <c r="B778" s="369" t="s">
        <v>1077</v>
      </c>
      <c r="C778" s="170" t="s">
        <v>94</v>
      </c>
      <c r="D778" s="485" t="s">
        <v>40</v>
      </c>
      <c r="E778" s="482"/>
      <c r="F778" s="483"/>
      <c r="G778" s="483"/>
      <c r="H778" s="180">
        <f t="shared" si="310"/>
        <v>0</v>
      </c>
      <c r="I778" s="180">
        <f t="shared" si="311"/>
        <v>0</v>
      </c>
      <c r="J778" s="506"/>
      <c r="K778" s="511"/>
      <c r="L778" s="491">
        <v>0</v>
      </c>
      <c r="M778" s="196">
        <f t="shared" si="312"/>
        <v>0</v>
      </c>
      <c r="N778" s="198">
        <f t="shared" si="300"/>
        <v>0</v>
      </c>
      <c r="O778" s="506"/>
      <c r="P778" s="41"/>
      <c r="Q778" s="41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</row>
    <row r="779" spans="1:32" ht="15.75" customHeight="1" outlineLevel="1">
      <c r="A779" s="17"/>
      <c r="B779" s="369" t="s">
        <v>1078</v>
      </c>
      <c r="C779" s="170" t="s">
        <v>168</v>
      </c>
      <c r="D779" s="485" t="s">
        <v>40</v>
      </c>
      <c r="E779" s="482"/>
      <c r="F779" s="483" t="s">
        <v>326</v>
      </c>
      <c r="G779" s="483"/>
      <c r="H779" s="180">
        <f t="shared" si="310"/>
        <v>0</v>
      </c>
      <c r="I779" s="180">
        <f t="shared" si="311"/>
        <v>0</v>
      </c>
      <c r="J779" s="506"/>
      <c r="K779" s="511"/>
      <c r="L779" s="491">
        <v>0</v>
      </c>
      <c r="M779" s="196">
        <f t="shared" si="312"/>
        <v>0</v>
      </c>
      <c r="N779" s="198">
        <f t="shared" si="300"/>
        <v>0</v>
      </c>
      <c r="O779" s="506"/>
      <c r="P779" s="41"/>
      <c r="Q779" s="41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</row>
    <row r="780" spans="1:32" ht="15.75" customHeight="1" outlineLevel="1">
      <c r="A780" s="17"/>
      <c r="B780" s="369" t="s">
        <v>1079</v>
      </c>
      <c r="C780" s="170" t="s">
        <v>170</v>
      </c>
      <c r="D780" s="485" t="s">
        <v>40</v>
      </c>
      <c r="E780" s="482"/>
      <c r="F780" s="483"/>
      <c r="G780" s="483"/>
      <c r="H780" s="180">
        <f t="shared" si="310"/>
        <v>0</v>
      </c>
      <c r="I780" s="180">
        <f t="shared" si="311"/>
        <v>0</v>
      </c>
      <c r="J780" s="506"/>
      <c r="K780" s="511"/>
      <c r="L780" s="491">
        <v>0</v>
      </c>
      <c r="M780" s="196">
        <f t="shared" si="312"/>
        <v>0</v>
      </c>
      <c r="N780" s="198">
        <f t="shared" si="300"/>
        <v>0</v>
      </c>
      <c r="O780" s="506"/>
      <c r="P780" s="41"/>
      <c r="Q780" s="41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</row>
    <row r="781" spans="1:32" ht="15.75" customHeight="1" outlineLevel="1">
      <c r="A781" s="17"/>
      <c r="B781" s="369" t="s">
        <v>1080</v>
      </c>
      <c r="C781" s="193" t="s">
        <v>329</v>
      </c>
      <c r="D781" s="485" t="s">
        <v>40</v>
      </c>
      <c r="E781" s="482"/>
      <c r="F781" s="483"/>
      <c r="G781" s="483"/>
      <c r="H781" s="180">
        <f t="shared" si="310"/>
        <v>0</v>
      </c>
      <c r="I781" s="180">
        <f t="shared" si="311"/>
        <v>0</v>
      </c>
      <c r="J781" s="506"/>
      <c r="K781" s="507"/>
      <c r="L781" s="491">
        <v>0</v>
      </c>
      <c r="M781" s="196">
        <f t="shared" si="312"/>
        <v>0</v>
      </c>
      <c r="N781" s="368">
        <f t="shared" si="300"/>
        <v>0</v>
      </c>
      <c r="O781" s="506"/>
      <c r="P781" s="41"/>
      <c r="Q781" s="41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</row>
    <row r="782" spans="1:32" ht="15.75" customHeight="1" outlineLevel="1">
      <c r="A782" s="17"/>
      <c r="B782" s="226" t="s">
        <v>1081</v>
      </c>
      <c r="C782" s="227" t="s">
        <v>1082</v>
      </c>
      <c r="D782" s="486"/>
      <c r="E782" s="487"/>
      <c r="F782" s="488"/>
      <c r="G782" s="488"/>
      <c r="H782" s="232">
        <f>SUM(H783:H788)</f>
        <v>0</v>
      </c>
      <c r="I782" s="232">
        <f>SUM(I783:I788)</f>
        <v>0</v>
      </c>
      <c r="J782" s="512"/>
      <c r="K782" s="515"/>
      <c r="L782" s="514">
        <f>SUM(L783:L788)</f>
        <v>0</v>
      </c>
      <c r="M782" s="330">
        <f>SUM(M783:M788)</f>
        <v>0</v>
      </c>
      <c r="N782" s="332">
        <f t="shared" si="300"/>
        <v>0</v>
      </c>
      <c r="O782" s="524"/>
      <c r="P782" s="41"/>
      <c r="Q782" s="41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</row>
    <row r="783" spans="1:32" ht="15.75" customHeight="1" outlineLevel="1">
      <c r="A783" s="17"/>
      <c r="B783" s="369" t="s">
        <v>1083</v>
      </c>
      <c r="C783" s="170" t="s">
        <v>87</v>
      </c>
      <c r="D783" s="485" t="s">
        <v>40</v>
      </c>
      <c r="E783" s="482"/>
      <c r="F783" s="483"/>
      <c r="G783" s="483"/>
      <c r="H783" s="180">
        <f t="shared" ref="H783:H788" si="313">G783*E783</f>
        <v>0</v>
      </c>
      <c r="I783" s="180">
        <f t="shared" ref="I783:I788" si="314">IF(D783="SI",H783,0)</f>
        <v>0</v>
      </c>
      <c r="J783" s="506"/>
      <c r="K783" s="511"/>
      <c r="L783" s="491">
        <v>0</v>
      </c>
      <c r="M783" s="196">
        <f t="shared" ref="M783:M788" si="315">+L783-I783</f>
        <v>0</v>
      </c>
      <c r="N783" s="371">
        <f t="shared" si="300"/>
        <v>0</v>
      </c>
      <c r="O783" s="506"/>
      <c r="P783" s="41"/>
      <c r="Q783" s="41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</row>
    <row r="784" spans="1:32" ht="15.75" customHeight="1" outlineLevel="1">
      <c r="A784" s="17"/>
      <c r="B784" s="369" t="s">
        <v>1084</v>
      </c>
      <c r="C784" s="170" t="s">
        <v>91</v>
      </c>
      <c r="D784" s="485" t="s">
        <v>40</v>
      </c>
      <c r="E784" s="482"/>
      <c r="F784" s="483" t="s">
        <v>321</v>
      </c>
      <c r="G784" s="483"/>
      <c r="H784" s="180">
        <f t="shared" si="313"/>
        <v>0</v>
      </c>
      <c r="I784" s="180">
        <f t="shared" si="314"/>
        <v>0</v>
      </c>
      <c r="J784" s="506"/>
      <c r="K784" s="511"/>
      <c r="L784" s="491">
        <v>0</v>
      </c>
      <c r="M784" s="196">
        <f t="shared" si="315"/>
        <v>0</v>
      </c>
      <c r="N784" s="198">
        <f t="shared" si="300"/>
        <v>0</v>
      </c>
      <c r="O784" s="506"/>
      <c r="P784" s="41"/>
      <c r="Q784" s="41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</row>
    <row r="785" spans="1:32" ht="15.75" customHeight="1" outlineLevel="1">
      <c r="A785" s="17"/>
      <c r="B785" s="369" t="s">
        <v>1085</v>
      </c>
      <c r="C785" s="170" t="s">
        <v>94</v>
      </c>
      <c r="D785" s="485" t="s">
        <v>40</v>
      </c>
      <c r="E785" s="482"/>
      <c r="F785" s="483"/>
      <c r="G785" s="483"/>
      <c r="H785" s="180">
        <f t="shared" si="313"/>
        <v>0</v>
      </c>
      <c r="I785" s="180">
        <f t="shared" si="314"/>
        <v>0</v>
      </c>
      <c r="J785" s="506"/>
      <c r="K785" s="511"/>
      <c r="L785" s="491">
        <v>0</v>
      </c>
      <c r="M785" s="196">
        <f t="shared" si="315"/>
        <v>0</v>
      </c>
      <c r="N785" s="198">
        <f t="shared" si="300"/>
        <v>0</v>
      </c>
      <c r="O785" s="506"/>
      <c r="P785" s="41"/>
      <c r="Q785" s="41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</row>
    <row r="786" spans="1:32" ht="15.75" customHeight="1" outlineLevel="1">
      <c r="A786" s="17"/>
      <c r="B786" s="369" t="s">
        <v>1086</v>
      </c>
      <c r="C786" s="170" t="s">
        <v>168</v>
      </c>
      <c r="D786" s="485" t="s">
        <v>40</v>
      </c>
      <c r="E786" s="482"/>
      <c r="F786" s="483" t="s">
        <v>326</v>
      </c>
      <c r="G786" s="483"/>
      <c r="H786" s="180">
        <f t="shared" si="313"/>
        <v>0</v>
      </c>
      <c r="I786" s="180">
        <f t="shared" si="314"/>
        <v>0</v>
      </c>
      <c r="J786" s="506"/>
      <c r="K786" s="511"/>
      <c r="L786" s="491">
        <v>0</v>
      </c>
      <c r="M786" s="196">
        <f t="shared" si="315"/>
        <v>0</v>
      </c>
      <c r="N786" s="198">
        <f t="shared" si="300"/>
        <v>0</v>
      </c>
      <c r="O786" s="506"/>
      <c r="P786" s="41"/>
      <c r="Q786" s="41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</row>
    <row r="787" spans="1:32" ht="15.75" customHeight="1" outlineLevel="1">
      <c r="A787" s="17"/>
      <c r="B787" s="369" t="s">
        <v>1087</v>
      </c>
      <c r="C787" s="170" t="s">
        <v>170</v>
      </c>
      <c r="D787" s="485" t="s">
        <v>40</v>
      </c>
      <c r="E787" s="482"/>
      <c r="F787" s="483"/>
      <c r="G787" s="483"/>
      <c r="H787" s="180">
        <f t="shared" si="313"/>
        <v>0</v>
      </c>
      <c r="I787" s="180">
        <f t="shared" si="314"/>
        <v>0</v>
      </c>
      <c r="J787" s="506"/>
      <c r="K787" s="511"/>
      <c r="L787" s="491">
        <v>0</v>
      </c>
      <c r="M787" s="196">
        <f t="shared" si="315"/>
        <v>0</v>
      </c>
      <c r="N787" s="198">
        <f t="shared" si="300"/>
        <v>0</v>
      </c>
      <c r="O787" s="506"/>
      <c r="P787" s="41"/>
      <c r="Q787" s="41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</row>
    <row r="788" spans="1:32" ht="15.75" customHeight="1" outlineLevel="1">
      <c r="A788" s="17"/>
      <c r="B788" s="369" t="s">
        <v>1088</v>
      </c>
      <c r="C788" s="193" t="s">
        <v>329</v>
      </c>
      <c r="D788" s="485" t="s">
        <v>40</v>
      </c>
      <c r="E788" s="482"/>
      <c r="F788" s="483"/>
      <c r="G788" s="483"/>
      <c r="H788" s="180">
        <f t="shared" si="313"/>
        <v>0</v>
      </c>
      <c r="I788" s="180">
        <f t="shared" si="314"/>
        <v>0</v>
      </c>
      <c r="J788" s="506"/>
      <c r="K788" s="507"/>
      <c r="L788" s="491">
        <v>0</v>
      </c>
      <c r="M788" s="196">
        <f t="shared" si="315"/>
        <v>0</v>
      </c>
      <c r="N788" s="368">
        <f t="shared" si="300"/>
        <v>0</v>
      </c>
      <c r="O788" s="506"/>
      <c r="P788" s="41"/>
      <c r="Q788" s="41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</row>
    <row r="789" spans="1:32" ht="15.75" customHeight="1" outlineLevel="1">
      <c r="A789" s="17"/>
      <c r="B789" s="226" t="s">
        <v>1089</v>
      </c>
      <c r="C789" s="227" t="s">
        <v>1090</v>
      </c>
      <c r="D789" s="486"/>
      <c r="E789" s="487"/>
      <c r="F789" s="488"/>
      <c r="G789" s="488"/>
      <c r="H789" s="232">
        <f>SUM(H790:H795)</f>
        <v>0</v>
      </c>
      <c r="I789" s="232">
        <f>SUM(I790:I795)</f>
        <v>0</v>
      </c>
      <c r="J789" s="233"/>
      <c r="K789" s="372"/>
      <c r="L789" s="330">
        <f>SUM(L790:L795)</f>
        <v>0</v>
      </c>
      <c r="M789" s="330">
        <f>SUM(M790:M795)</f>
        <v>0</v>
      </c>
      <c r="N789" s="332">
        <f t="shared" si="300"/>
        <v>0</v>
      </c>
      <c r="O789" s="524"/>
      <c r="P789" s="41"/>
      <c r="Q789" s="41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</row>
    <row r="790" spans="1:32" ht="15.75" customHeight="1" outlineLevel="1">
      <c r="A790" s="374"/>
      <c r="B790" s="369" t="s">
        <v>1091</v>
      </c>
      <c r="C790" s="170" t="s">
        <v>87</v>
      </c>
      <c r="D790" s="485" t="s">
        <v>40</v>
      </c>
      <c r="E790" s="482"/>
      <c r="F790" s="483"/>
      <c r="G790" s="483"/>
      <c r="H790" s="180">
        <f t="shared" ref="H790:H795" si="316">G790*E790</f>
        <v>0</v>
      </c>
      <c r="I790" s="180">
        <f t="shared" ref="I790:I795" si="317">IF(D790="SI",H790,0)</f>
        <v>0</v>
      </c>
      <c r="J790" s="506"/>
      <c r="K790" s="511"/>
      <c r="L790" s="491">
        <v>0</v>
      </c>
      <c r="M790" s="196">
        <f t="shared" ref="M790:M795" si="318">+L790-I790</f>
        <v>0</v>
      </c>
      <c r="N790" s="371">
        <f t="shared" si="300"/>
        <v>0</v>
      </c>
      <c r="O790" s="506"/>
      <c r="P790" s="375"/>
      <c r="Q790" s="375"/>
      <c r="R790" s="376"/>
      <c r="S790" s="376"/>
      <c r="T790" s="376"/>
      <c r="U790" s="376"/>
      <c r="V790" s="376"/>
      <c r="W790" s="376"/>
      <c r="X790" s="376"/>
      <c r="Y790" s="376"/>
      <c r="Z790" s="376"/>
      <c r="AA790" s="376"/>
      <c r="AB790" s="376"/>
      <c r="AC790" s="376"/>
      <c r="AD790" s="376"/>
      <c r="AE790" s="376"/>
      <c r="AF790" s="376"/>
    </row>
    <row r="791" spans="1:32" ht="15.75" customHeight="1" outlineLevel="1">
      <c r="A791" s="374"/>
      <c r="B791" s="369" t="s">
        <v>1092</v>
      </c>
      <c r="C791" s="170" t="s">
        <v>91</v>
      </c>
      <c r="D791" s="485" t="s">
        <v>40</v>
      </c>
      <c r="E791" s="482"/>
      <c r="F791" s="483" t="s">
        <v>321</v>
      </c>
      <c r="G791" s="483"/>
      <c r="H791" s="180">
        <f t="shared" si="316"/>
        <v>0</v>
      </c>
      <c r="I791" s="180">
        <f t="shared" si="317"/>
        <v>0</v>
      </c>
      <c r="J791" s="506"/>
      <c r="K791" s="511"/>
      <c r="L791" s="491">
        <v>0</v>
      </c>
      <c r="M791" s="196">
        <f t="shared" si="318"/>
        <v>0</v>
      </c>
      <c r="N791" s="198">
        <f t="shared" si="300"/>
        <v>0</v>
      </c>
      <c r="O791" s="506"/>
      <c r="P791" s="375"/>
      <c r="Q791" s="375"/>
      <c r="R791" s="376"/>
      <c r="S791" s="376"/>
      <c r="T791" s="376"/>
      <c r="U791" s="376"/>
      <c r="V791" s="376"/>
      <c r="W791" s="376"/>
      <c r="X791" s="376"/>
      <c r="Y791" s="376"/>
      <c r="Z791" s="376"/>
      <c r="AA791" s="376"/>
      <c r="AB791" s="376"/>
      <c r="AC791" s="376"/>
      <c r="AD791" s="376"/>
      <c r="AE791" s="376"/>
      <c r="AF791" s="376"/>
    </row>
    <row r="792" spans="1:32" ht="15.75" customHeight="1" outlineLevel="1">
      <c r="A792" s="374"/>
      <c r="B792" s="369" t="s">
        <v>1093</v>
      </c>
      <c r="C792" s="170" t="s">
        <v>94</v>
      </c>
      <c r="D792" s="485" t="s">
        <v>40</v>
      </c>
      <c r="E792" s="482"/>
      <c r="F792" s="483"/>
      <c r="G792" s="483"/>
      <c r="H792" s="180">
        <f t="shared" si="316"/>
        <v>0</v>
      </c>
      <c r="I792" s="180">
        <f t="shared" si="317"/>
        <v>0</v>
      </c>
      <c r="J792" s="506"/>
      <c r="K792" s="511"/>
      <c r="L792" s="491">
        <v>0</v>
      </c>
      <c r="M792" s="196">
        <f t="shared" si="318"/>
        <v>0</v>
      </c>
      <c r="N792" s="198">
        <f t="shared" si="300"/>
        <v>0</v>
      </c>
      <c r="O792" s="506"/>
      <c r="P792" s="375"/>
      <c r="Q792" s="375"/>
      <c r="R792" s="376"/>
      <c r="S792" s="376"/>
      <c r="T792" s="376"/>
      <c r="U792" s="376"/>
      <c r="V792" s="376"/>
      <c r="W792" s="376"/>
      <c r="X792" s="376"/>
      <c r="Y792" s="376"/>
      <c r="Z792" s="376"/>
      <c r="AA792" s="376"/>
      <c r="AB792" s="376"/>
      <c r="AC792" s="376"/>
      <c r="AD792" s="376"/>
      <c r="AE792" s="376"/>
      <c r="AF792" s="376"/>
    </row>
    <row r="793" spans="1:32" ht="15.75" customHeight="1" outlineLevel="1">
      <c r="A793" s="374"/>
      <c r="B793" s="369" t="s">
        <v>1094</v>
      </c>
      <c r="C793" s="170" t="s">
        <v>168</v>
      </c>
      <c r="D793" s="485" t="s">
        <v>40</v>
      </c>
      <c r="E793" s="482"/>
      <c r="F793" s="483" t="s">
        <v>326</v>
      </c>
      <c r="G793" s="483"/>
      <c r="H793" s="180">
        <f t="shared" si="316"/>
        <v>0</v>
      </c>
      <c r="I793" s="180">
        <f t="shared" si="317"/>
        <v>0</v>
      </c>
      <c r="J793" s="506"/>
      <c r="K793" s="511"/>
      <c r="L793" s="491">
        <v>0</v>
      </c>
      <c r="M793" s="196">
        <f t="shared" si="318"/>
        <v>0</v>
      </c>
      <c r="N793" s="198">
        <f t="shared" si="300"/>
        <v>0</v>
      </c>
      <c r="O793" s="506"/>
      <c r="P793" s="375"/>
      <c r="Q793" s="375"/>
      <c r="R793" s="376"/>
      <c r="S793" s="376"/>
      <c r="T793" s="376"/>
      <c r="U793" s="376"/>
      <c r="V793" s="376"/>
      <c r="W793" s="376"/>
      <c r="X793" s="376"/>
      <c r="Y793" s="376"/>
      <c r="Z793" s="376"/>
      <c r="AA793" s="376"/>
      <c r="AB793" s="376"/>
      <c r="AC793" s="376"/>
      <c r="AD793" s="376"/>
      <c r="AE793" s="376"/>
      <c r="AF793" s="376"/>
    </row>
    <row r="794" spans="1:32" ht="15.75" customHeight="1" outlineLevel="1">
      <c r="A794" s="374"/>
      <c r="B794" s="369" t="s">
        <v>1095</v>
      </c>
      <c r="C794" s="170" t="s">
        <v>170</v>
      </c>
      <c r="D794" s="485" t="s">
        <v>40</v>
      </c>
      <c r="E794" s="482"/>
      <c r="F794" s="483"/>
      <c r="G794" s="483"/>
      <c r="H794" s="180">
        <f t="shared" si="316"/>
        <v>0</v>
      </c>
      <c r="I794" s="180">
        <f t="shared" si="317"/>
        <v>0</v>
      </c>
      <c r="J794" s="506"/>
      <c r="K794" s="511"/>
      <c r="L794" s="491">
        <v>0</v>
      </c>
      <c r="M794" s="196">
        <f t="shared" si="318"/>
        <v>0</v>
      </c>
      <c r="N794" s="198">
        <f t="shared" si="300"/>
        <v>0</v>
      </c>
      <c r="O794" s="506"/>
      <c r="P794" s="375"/>
      <c r="Q794" s="375"/>
      <c r="R794" s="376"/>
      <c r="S794" s="376"/>
      <c r="T794" s="376"/>
      <c r="U794" s="376"/>
      <c r="V794" s="376"/>
      <c r="W794" s="376"/>
      <c r="X794" s="376"/>
      <c r="Y794" s="376"/>
      <c r="Z794" s="376"/>
      <c r="AA794" s="376"/>
      <c r="AB794" s="376"/>
      <c r="AC794" s="376"/>
      <c r="AD794" s="376"/>
      <c r="AE794" s="376"/>
      <c r="AF794" s="376"/>
    </row>
    <row r="795" spans="1:32" ht="15.75" customHeight="1" outlineLevel="1">
      <c r="A795" s="374"/>
      <c r="B795" s="369" t="s">
        <v>1096</v>
      </c>
      <c r="C795" s="193" t="s">
        <v>329</v>
      </c>
      <c r="D795" s="485" t="s">
        <v>40</v>
      </c>
      <c r="E795" s="482"/>
      <c r="F795" s="483"/>
      <c r="G795" s="483"/>
      <c r="H795" s="180">
        <f t="shared" si="316"/>
        <v>0</v>
      </c>
      <c r="I795" s="180">
        <f t="shared" si="317"/>
        <v>0</v>
      </c>
      <c r="J795" s="506"/>
      <c r="K795" s="507"/>
      <c r="L795" s="491">
        <v>0</v>
      </c>
      <c r="M795" s="196">
        <f t="shared" si="318"/>
        <v>0</v>
      </c>
      <c r="N795" s="368">
        <f t="shared" si="300"/>
        <v>0</v>
      </c>
      <c r="O795" s="506"/>
      <c r="P795" s="375"/>
      <c r="Q795" s="375"/>
      <c r="R795" s="376"/>
      <c r="S795" s="376"/>
      <c r="T795" s="376"/>
      <c r="U795" s="376"/>
      <c r="V795" s="376"/>
      <c r="W795" s="376"/>
      <c r="X795" s="376"/>
      <c r="Y795" s="376"/>
      <c r="Z795" s="376"/>
      <c r="AA795" s="376"/>
      <c r="AB795" s="376"/>
      <c r="AC795" s="376"/>
      <c r="AD795" s="376"/>
      <c r="AE795" s="376"/>
      <c r="AF795" s="376"/>
    </row>
    <row r="796" spans="1:32" ht="15.75" customHeight="1" outlineLevel="1">
      <c r="A796" s="17"/>
      <c r="B796" s="226" t="s">
        <v>1097</v>
      </c>
      <c r="C796" s="227" t="s">
        <v>1098</v>
      </c>
      <c r="D796" s="486"/>
      <c r="E796" s="487"/>
      <c r="F796" s="488"/>
      <c r="G796" s="488"/>
      <c r="H796" s="232">
        <f>SUM(H797:H802)</f>
        <v>0</v>
      </c>
      <c r="I796" s="232">
        <f>SUM(I797:I802)</f>
        <v>0</v>
      </c>
      <c r="J796" s="233"/>
      <c r="K796" s="372"/>
      <c r="L796" s="330">
        <f>SUM(L797:L802)</f>
        <v>0</v>
      </c>
      <c r="M796" s="330">
        <f>SUM(M797:M802)</f>
        <v>0</v>
      </c>
      <c r="N796" s="332">
        <f t="shared" si="300"/>
        <v>0</v>
      </c>
      <c r="O796" s="373"/>
      <c r="P796" s="41"/>
      <c r="Q796" s="41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</row>
    <row r="797" spans="1:32" ht="15.75" customHeight="1" outlineLevel="1">
      <c r="A797" s="374"/>
      <c r="B797" s="369" t="s">
        <v>1099</v>
      </c>
      <c r="C797" s="170" t="s">
        <v>87</v>
      </c>
      <c r="D797" s="485" t="s">
        <v>40</v>
      </c>
      <c r="E797" s="482"/>
      <c r="F797" s="483"/>
      <c r="G797" s="483"/>
      <c r="H797" s="180">
        <f t="shared" ref="H797:H802" si="319">G797*E797</f>
        <v>0</v>
      </c>
      <c r="I797" s="180">
        <f t="shared" ref="I797:I802" si="320">IF(D797="SI",H797,0)</f>
        <v>0</v>
      </c>
      <c r="J797" s="506"/>
      <c r="K797" s="511"/>
      <c r="L797" s="491">
        <v>0</v>
      </c>
      <c r="M797" s="196">
        <f t="shared" ref="M797:M802" si="321">+L797-I797</f>
        <v>0</v>
      </c>
      <c r="N797" s="371">
        <f t="shared" si="300"/>
        <v>0</v>
      </c>
      <c r="O797" s="506"/>
      <c r="P797" s="375"/>
      <c r="Q797" s="375"/>
      <c r="R797" s="376"/>
      <c r="S797" s="376"/>
      <c r="T797" s="376"/>
      <c r="U797" s="376"/>
      <c r="V797" s="376"/>
      <c r="W797" s="376"/>
      <c r="X797" s="376"/>
      <c r="Y797" s="376"/>
      <c r="Z797" s="376"/>
      <c r="AA797" s="376"/>
      <c r="AB797" s="376"/>
      <c r="AC797" s="376"/>
      <c r="AD797" s="376"/>
      <c r="AE797" s="376"/>
      <c r="AF797" s="376"/>
    </row>
    <row r="798" spans="1:32" ht="15.75" customHeight="1" outlineLevel="1">
      <c r="A798" s="374"/>
      <c r="B798" s="369" t="s">
        <v>1100</v>
      </c>
      <c r="C798" s="170" t="s">
        <v>91</v>
      </c>
      <c r="D798" s="485" t="s">
        <v>40</v>
      </c>
      <c r="E798" s="482"/>
      <c r="F798" s="483" t="s">
        <v>321</v>
      </c>
      <c r="G798" s="483"/>
      <c r="H798" s="180">
        <f t="shared" si="319"/>
        <v>0</v>
      </c>
      <c r="I798" s="180">
        <f t="shared" si="320"/>
        <v>0</v>
      </c>
      <c r="J798" s="506"/>
      <c r="K798" s="511"/>
      <c r="L798" s="491">
        <v>0</v>
      </c>
      <c r="M798" s="196">
        <f t="shared" si="321"/>
        <v>0</v>
      </c>
      <c r="N798" s="198">
        <f t="shared" si="300"/>
        <v>0</v>
      </c>
      <c r="O798" s="506"/>
      <c r="P798" s="375"/>
      <c r="Q798" s="375"/>
      <c r="R798" s="376"/>
      <c r="S798" s="376"/>
      <c r="T798" s="376"/>
      <c r="U798" s="376"/>
      <c r="V798" s="376"/>
      <c r="W798" s="376"/>
      <c r="X798" s="376"/>
      <c r="Y798" s="376"/>
      <c r="Z798" s="376"/>
      <c r="AA798" s="376"/>
      <c r="AB798" s="376"/>
      <c r="AC798" s="376"/>
      <c r="AD798" s="376"/>
      <c r="AE798" s="376"/>
      <c r="AF798" s="376"/>
    </row>
    <row r="799" spans="1:32" ht="15.75" customHeight="1" outlineLevel="1">
      <c r="A799" s="374"/>
      <c r="B799" s="369" t="s">
        <v>1101</v>
      </c>
      <c r="C799" s="170" t="s">
        <v>94</v>
      </c>
      <c r="D799" s="485" t="s">
        <v>40</v>
      </c>
      <c r="E799" s="482"/>
      <c r="F799" s="483"/>
      <c r="G799" s="483"/>
      <c r="H799" s="180">
        <f t="shared" si="319"/>
        <v>0</v>
      </c>
      <c r="I799" s="180">
        <f t="shared" si="320"/>
        <v>0</v>
      </c>
      <c r="J799" s="506"/>
      <c r="K799" s="511"/>
      <c r="L799" s="491">
        <v>0</v>
      </c>
      <c r="M799" s="196">
        <f t="shared" si="321"/>
        <v>0</v>
      </c>
      <c r="N799" s="198">
        <f t="shared" si="300"/>
        <v>0</v>
      </c>
      <c r="O799" s="506"/>
      <c r="P799" s="375"/>
      <c r="Q799" s="375"/>
      <c r="R799" s="376"/>
      <c r="S799" s="376"/>
      <c r="T799" s="376"/>
      <c r="U799" s="376"/>
      <c r="V799" s="376"/>
      <c r="W799" s="376"/>
      <c r="X799" s="376"/>
      <c r="Y799" s="376"/>
      <c r="Z799" s="376"/>
      <c r="AA799" s="376"/>
      <c r="AB799" s="376"/>
      <c r="AC799" s="376"/>
      <c r="AD799" s="376"/>
      <c r="AE799" s="376"/>
      <c r="AF799" s="376"/>
    </row>
    <row r="800" spans="1:32" ht="15.75" customHeight="1" outlineLevel="1">
      <c r="A800" s="374"/>
      <c r="B800" s="369" t="s">
        <v>1102</v>
      </c>
      <c r="C800" s="170" t="s">
        <v>168</v>
      </c>
      <c r="D800" s="485" t="s">
        <v>40</v>
      </c>
      <c r="E800" s="482"/>
      <c r="F800" s="483" t="s">
        <v>326</v>
      </c>
      <c r="G800" s="483"/>
      <c r="H800" s="180">
        <f t="shared" si="319"/>
        <v>0</v>
      </c>
      <c r="I800" s="180">
        <f t="shared" si="320"/>
        <v>0</v>
      </c>
      <c r="J800" s="506"/>
      <c r="K800" s="511"/>
      <c r="L800" s="491">
        <v>0</v>
      </c>
      <c r="M800" s="196">
        <f t="shared" si="321"/>
        <v>0</v>
      </c>
      <c r="N800" s="198">
        <f t="shared" si="300"/>
        <v>0</v>
      </c>
      <c r="O800" s="506"/>
      <c r="P800" s="375"/>
      <c r="Q800" s="375"/>
      <c r="R800" s="376"/>
      <c r="S800" s="376"/>
      <c r="T800" s="376"/>
      <c r="U800" s="376"/>
      <c r="V800" s="376"/>
      <c r="W800" s="376"/>
      <c r="X800" s="376"/>
      <c r="Y800" s="376"/>
      <c r="Z800" s="376"/>
      <c r="AA800" s="376"/>
      <c r="AB800" s="376"/>
      <c r="AC800" s="376"/>
      <c r="AD800" s="376"/>
      <c r="AE800" s="376"/>
      <c r="AF800" s="376"/>
    </row>
    <row r="801" spans="1:32" ht="15.75" customHeight="1" outlineLevel="1">
      <c r="A801" s="374"/>
      <c r="B801" s="369" t="s">
        <v>1103</v>
      </c>
      <c r="C801" s="170" t="s">
        <v>170</v>
      </c>
      <c r="D801" s="485" t="s">
        <v>40</v>
      </c>
      <c r="E801" s="482"/>
      <c r="F801" s="483"/>
      <c r="G801" s="483"/>
      <c r="H801" s="180">
        <f t="shared" si="319"/>
        <v>0</v>
      </c>
      <c r="I801" s="180">
        <f t="shared" si="320"/>
        <v>0</v>
      </c>
      <c r="J801" s="506"/>
      <c r="K801" s="511"/>
      <c r="L801" s="491">
        <v>0</v>
      </c>
      <c r="M801" s="196">
        <f t="shared" si="321"/>
        <v>0</v>
      </c>
      <c r="N801" s="198">
        <f t="shared" si="300"/>
        <v>0</v>
      </c>
      <c r="O801" s="506"/>
      <c r="P801" s="375"/>
      <c r="Q801" s="375"/>
      <c r="R801" s="376"/>
      <c r="S801" s="376"/>
      <c r="T801" s="376"/>
      <c r="U801" s="376"/>
      <c r="V801" s="376"/>
      <c r="W801" s="376"/>
      <c r="X801" s="376"/>
      <c r="Y801" s="376"/>
      <c r="Z801" s="376"/>
      <c r="AA801" s="376"/>
      <c r="AB801" s="376"/>
      <c r="AC801" s="376"/>
      <c r="AD801" s="376"/>
      <c r="AE801" s="376"/>
      <c r="AF801" s="376"/>
    </row>
    <row r="802" spans="1:32" ht="15.75" customHeight="1" outlineLevel="1">
      <c r="A802" s="374"/>
      <c r="B802" s="369" t="s">
        <v>1104</v>
      </c>
      <c r="C802" s="193" t="s">
        <v>329</v>
      </c>
      <c r="D802" s="485" t="s">
        <v>40</v>
      </c>
      <c r="E802" s="482"/>
      <c r="F802" s="483"/>
      <c r="G802" s="483"/>
      <c r="H802" s="180">
        <f t="shared" si="319"/>
        <v>0</v>
      </c>
      <c r="I802" s="180">
        <f t="shared" si="320"/>
        <v>0</v>
      </c>
      <c r="J802" s="506"/>
      <c r="K802" s="507"/>
      <c r="L802" s="491">
        <v>0</v>
      </c>
      <c r="M802" s="196">
        <f t="shared" si="321"/>
        <v>0</v>
      </c>
      <c r="N802" s="368">
        <f t="shared" si="300"/>
        <v>0</v>
      </c>
      <c r="O802" s="506"/>
      <c r="P802" s="375"/>
      <c r="Q802" s="375"/>
      <c r="R802" s="376"/>
      <c r="S802" s="376"/>
      <c r="T802" s="376"/>
      <c r="U802" s="376"/>
      <c r="V802" s="376"/>
      <c r="W802" s="376"/>
      <c r="X802" s="376"/>
      <c r="Y802" s="376"/>
      <c r="Z802" s="376"/>
      <c r="AA802" s="376"/>
      <c r="AB802" s="376"/>
      <c r="AC802" s="376"/>
      <c r="AD802" s="376"/>
      <c r="AE802" s="376"/>
      <c r="AF802" s="376"/>
    </row>
    <row r="803" spans="1:32" ht="15.75" customHeight="1" outlineLevel="1">
      <c r="A803" s="17"/>
      <c r="B803" s="226" t="s">
        <v>1105</v>
      </c>
      <c r="C803" s="227" t="s">
        <v>1106</v>
      </c>
      <c r="D803" s="486"/>
      <c r="E803" s="487"/>
      <c r="F803" s="488"/>
      <c r="G803" s="488"/>
      <c r="H803" s="232">
        <f>SUM(H804:H809)</f>
        <v>0</v>
      </c>
      <c r="I803" s="232">
        <f>SUM(I804:I809)</f>
        <v>0</v>
      </c>
      <c r="J803" s="233"/>
      <c r="K803" s="372"/>
      <c r="L803" s="330">
        <f>SUM(L804:L809)</f>
        <v>0</v>
      </c>
      <c r="M803" s="330">
        <f>SUM(M804:M809)</f>
        <v>0</v>
      </c>
      <c r="N803" s="332">
        <f t="shared" si="300"/>
        <v>0</v>
      </c>
      <c r="O803" s="373"/>
      <c r="P803" s="41"/>
      <c r="Q803" s="41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</row>
    <row r="804" spans="1:32" ht="15.75" customHeight="1" outlineLevel="1">
      <c r="A804" s="374"/>
      <c r="B804" s="369" t="s">
        <v>1107</v>
      </c>
      <c r="C804" s="170" t="s">
        <v>87</v>
      </c>
      <c r="D804" s="485" t="s">
        <v>40</v>
      </c>
      <c r="E804" s="482"/>
      <c r="F804" s="483"/>
      <c r="G804" s="483"/>
      <c r="H804" s="180">
        <f t="shared" ref="H804:H809" si="322">G804*E804</f>
        <v>0</v>
      </c>
      <c r="I804" s="180">
        <f t="shared" ref="I804:I809" si="323">IF(D804="SI",H804,0)</f>
        <v>0</v>
      </c>
      <c r="J804" s="506"/>
      <c r="K804" s="511"/>
      <c r="L804" s="491">
        <v>0</v>
      </c>
      <c r="M804" s="196">
        <f t="shared" ref="M804:M809" si="324">+L804-I804</f>
        <v>0</v>
      </c>
      <c r="N804" s="371">
        <f t="shared" si="300"/>
        <v>0</v>
      </c>
      <c r="O804" s="506"/>
      <c r="P804" s="375"/>
      <c r="Q804" s="375"/>
      <c r="R804" s="376"/>
      <c r="S804" s="376"/>
      <c r="T804" s="376"/>
      <c r="U804" s="376"/>
      <c r="V804" s="376"/>
      <c r="W804" s="376"/>
      <c r="X804" s="376"/>
      <c r="Y804" s="376"/>
      <c r="Z804" s="376"/>
      <c r="AA804" s="376"/>
      <c r="AB804" s="376"/>
      <c r="AC804" s="376"/>
      <c r="AD804" s="376"/>
      <c r="AE804" s="376"/>
      <c r="AF804" s="376"/>
    </row>
    <row r="805" spans="1:32" ht="15.75" customHeight="1" outlineLevel="1">
      <c r="A805" s="374"/>
      <c r="B805" s="369" t="s">
        <v>1108</v>
      </c>
      <c r="C805" s="170" t="s">
        <v>91</v>
      </c>
      <c r="D805" s="485" t="s">
        <v>40</v>
      </c>
      <c r="E805" s="482"/>
      <c r="F805" s="483" t="s">
        <v>321</v>
      </c>
      <c r="G805" s="483"/>
      <c r="H805" s="180">
        <f t="shared" si="322"/>
        <v>0</v>
      </c>
      <c r="I805" s="180">
        <f t="shared" si="323"/>
        <v>0</v>
      </c>
      <c r="J805" s="506"/>
      <c r="K805" s="511"/>
      <c r="L805" s="491">
        <v>0</v>
      </c>
      <c r="M805" s="196">
        <f t="shared" si="324"/>
        <v>0</v>
      </c>
      <c r="N805" s="198">
        <f t="shared" si="300"/>
        <v>0</v>
      </c>
      <c r="O805" s="506"/>
      <c r="P805" s="375"/>
      <c r="Q805" s="375"/>
      <c r="R805" s="376"/>
      <c r="S805" s="376"/>
      <c r="T805" s="376"/>
      <c r="U805" s="376"/>
      <c r="V805" s="376"/>
      <c r="W805" s="376"/>
      <c r="X805" s="376"/>
      <c r="Y805" s="376"/>
      <c r="Z805" s="376"/>
      <c r="AA805" s="376"/>
      <c r="AB805" s="376"/>
      <c r="AC805" s="376"/>
      <c r="AD805" s="376"/>
      <c r="AE805" s="376"/>
      <c r="AF805" s="376"/>
    </row>
    <row r="806" spans="1:32" ht="15.75" customHeight="1" outlineLevel="1">
      <c r="A806" s="374"/>
      <c r="B806" s="369" t="s">
        <v>1109</v>
      </c>
      <c r="C806" s="170" t="s">
        <v>94</v>
      </c>
      <c r="D806" s="485" t="s">
        <v>40</v>
      </c>
      <c r="E806" s="482"/>
      <c r="F806" s="483"/>
      <c r="G806" s="483"/>
      <c r="H806" s="180">
        <f t="shared" si="322"/>
        <v>0</v>
      </c>
      <c r="I806" s="180">
        <f t="shared" si="323"/>
        <v>0</v>
      </c>
      <c r="J806" s="506"/>
      <c r="K806" s="511"/>
      <c r="L806" s="491">
        <v>0</v>
      </c>
      <c r="M806" s="196">
        <f t="shared" si="324"/>
        <v>0</v>
      </c>
      <c r="N806" s="198">
        <f t="shared" si="300"/>
        <v>0</v>
      </c>
      <c r="O806" s="506"/>
      <c r="P806" s="375"/>
      <c r="Q806" s="375"/>
      <c r="R806" s="376"/>
      <c r="S806" s="376"/>
      <c r="T806" s="376"/>
      <c r="U806" s="376"/>
      <c r="V806" s="376"/>
      <c r="W806" s="376"/>
      <c r="X806" s="376"/>
      <c r="Y806" s="376"/>
      <c r="Z806" s="376"/>
      <c r="AA806" s="376"/>
      <c r="AB806" s="376"/>
      <c r="AC806" s="376"/>
      <c r="AD806" s="376"/>
      <c r="AE806" s="376"/>
      <c r="AF806" s="376"/>
    </row>
    <row r="807" spans="1:32" ht="15.75" customHeight="1" outlineLevel="1">
      <c r="A807" s="374"/>
      <c r="B807" s="369" t="s">
        <v>1110</v>
      </c>
      <c r="C807" s="170" t="s">
        <v>168</v>
      </c>
      <c r="D807" s="485" t="s">
        <v>40</v>
      </c>
      <c r="E807" s="482"/>
      <c r="F807" s="483" t="s">
        <v>326</v>
      </c>
      <c r="G807" s="483"/>
      <c r="H807" s="180">
        <f t="shared" si="322"/>
        <v>0</v>
      </c>
      <c r="I807" s="180">
        <f t="shared" si="323"/>
        <v>0</v>
      </c>
      <c r="J807" s="506"/>
      <c r="K807" s="511"/>
      <c r="L807" s="491">
        <v>0</v>
      </c>
      <c r="M807" s="196">
        <f t="shared" si="324"/>
        <v>0</v>
      </c>
      <c r="N807" s="198">
        <f t="shared" si="300"/>
        <v>0</v>
      </c>
      <c r="O807" s="506"/>
      <c r="P807" s="375"/>
      <c r="Q807" s="375"/>
      <c r="R807" s="376"/>
      <c r="S807" s="376"/>
      <c r="T807" s="376"/>
      <c r="U807" s="376"/>
      <c r="V807" s="376"/>
      <c r="W807" s="376"/>
      <c r="X807" s="376"/>
      <c r="Y807" s="376"/>
      <c r="Z807" s="376"/>
      <c r="AA807" s="376"/>
      <c r="AB807" s="376"/>
      <c r="AC807" s="376"/>
      <c r="AD807" s="376"/>
      <c r="AE807" s="376"/>
      <c r="AF807" s="376"/>
    </row>
    <row r="808" spans="1:32" ht="15.75" customHeight="1" outlineLevel="1">
      <c r="A808" s="374"/>
      <c r="B808" s="369" t="s">
        <v>1111</v>
      </c>
      <c r="C808" s="170" t="s">
        <v>170</v>
      </c>
      <c r="D808" s="485" t="s">
        <v>40</v>
      </c>
      <c r="E808" s="482"/>
      <c r="F808" s="483"/>
      <c r="G808" s="483"/>
      <c r="H808" s="180">
        <f t="shared" si="322"/>
        <v>0</v>
      </c>
      <c r="I808" s="180">
        <f t="shared" si="323"/>
        <v>0</v>
      </c>
      <c r="J808" s="506"/>
      <c r="K808" s="511"/>
      <c r="L808" s="491">
        <v>0</v>
      </c>
      <c r="M808" s="196">
        <f t="shared" si="324"/>
        <v>0</v>
      </c>
      <c r="N808" s="198">
        <f t="shared" si="300"/>
        <v>0</v>
      </c>
      <c r="O808" s="506"/>
      <c r="P808" s="375"/>
      <c r="Q808" s="375"/>
      <c r="R808" s="376"/>
      <c r="S808" s="376"/>
      <c r="T808" s="376"/>
      <c r="U808" s="376"/>
      <c r="V808" s="376"/>
      <c r="W808" s="376"/>
      <c r="X808" s="376"/>
      <c r="Y808" s="376"/>
      <c r="Z808" s="376"/>
      <c r="AA808" s="376"/>
      <c r="AB808" s="376"/>
      <c r="AC808" s="376"/>
      <c r="AD808" s="376"/>
      <c r="AE808" s="376"/>
      <c r="AF808" s="376"/>
    </row>
    <row r="809" spans="1:32" ht="15.75" customHeight="1" outlineLevel="1">
      <c r="A809" s="374"/>
      <c r="B809" s="369" t="s">
        <v>1112</v>
      </c>
      <c r="C809" s="193" t="s">
        <v>329</v>
      </c>
      <c r="D809" s="485" t="s">
        <v>40</v>
      </c>
      <c r="E809" s="482"/>
      <c r="F809" s="483"/>
      <c r="G809" s="483"/>
      <c r="H809" s="180">
        <f t="shared" si="322"/>
        <v>0</v>
      </c>
      <c r="I809" s="180">
        <f t="shared" si="323"/>
        <v>0</v>
      </c>
      <c r="J809" s="506"/>
      <c r="K809" s="507"/>
      <c r="L809" s="491">
        <v>0</v>
      </c>
      <c r="M809" s="196">
        <f t="shared" si="324"/>
        <v>0</v>
      </c>
      <c r="N809" s="368">
        <f t="shared" si="300"/>
        <v>0</v>
      </c>
      <c r="O809" s="506"/>
      <c r="P809" s="375"/>
      <c r="Q809" s="375"/>
      <c r="R809" s="376"/>
      <c r="S809" s="376"/>
      <c r="T809" s="376"/>
      <c r="U809" s="376"/>
      <c r="V809" s="376"/>
      <c r="W809" s="376"/>
      <c r="X809" s="376"/>
      <c r="Y809" s="376"/>
      <c r="Z809" s="376"/>
      <c r="AA809" s="376"/>
      <c r="AB809" s="376"/>
      <c r="AC809" s="376"/>
      <c r="AD809" s="376"/>
      <c r="AE809" s="376"/>
      <c r="AF809" s="376"/>
    </row>
    <row r="810" spans="1:32" ht="15.75" customHeight="1" outlineLevel="1">
      <c r="A810" s="17"/>
      <c r="B810" s="226" t="s">
        <v>1113</v>
      </c>
      <c r="C810" s="227" t="s">
        <v>75</v>
      </c>
      <c r="D810" s="486"/>
      <c r="E810" s="487"/>
      <c r="F810" s="488"/>
      <c r="G810" s="488"/>
      <c r="H810" s="232">
        <f>SUM(H811:H813)</f>
        <v>0</v>
      </c>
      <c r="I810" s="232">
        <f>SUM(I811:I813)</f>
        <v>0</v>
      </c>
      <c r="J810" s="233"/>
      <c r="K810" s="372"/>
      <c r="L810" s="330">
        <f>SUM(L811:L813)</f>
        <v>0</v>
      </c>
      <c r="M810" s="330">
        <f>SUM(M811:M813)</f>
        <v>0</v>
      </c>
      <c r="N810" s="332">
        <f t="shared" si="300"/>
        <v>0</v>
      </c>
      <c r="O810" s="373"/>
      <c r="P810" s="41"/>
      <c r="Q810" s="41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</row>
    <row r="811" spans="1:32" ht="15.75" customHeight="1" outlineLevel="1">
      <c r="A811" s="374"/>
      <c r="B811" s="369" t="s">
        <v>1114</v>
      </c>
      <c r="C811" s="377" t="s">
        <v>1115</v>
      </c>
      <c r="D811" s="485" t="s">
        <v>40</v>
      </c>
      <c r="E811" s="482"/>
      <c r="F811" s="483"/>
      <c r="G811" s="483"/>
      <c r="H811" s="180">
        <f>G811*E811</f>
        <v>0</v>
      </c>
      <c r="I811" s="180">
        <f>IF(D811="SI",H811,0)</f>
        <v>0</v>
      </c>
      <c r="J811" s="506"/>
      <c r="K811" s="511"/>
      <c r="L811" s="491">
        <v>0</v>
      </c>
      <c r="M811" s="196">
        <f>+L811-I811</f>
        <v>0</v>
      </c>
      <c r="N811" s="371">
        <f t="shared" si="300"/>
        <v>0</v>
      </c>
      <c r="O811" s="506"/>
      <c r="P811" s="375"/>
      <c r="Q811" s="375"/>
      <c r="R811" s="376"/>
      <c r="S811" s="376"/>
      <c r="T811" s="376"/>
      <c r="U811" s="376"/>
      <c r="V811" s="376"/>
      <c r="W811" s="376"/>
      <c r="X811" s="376"/>
      <c r="Y811" s="376"/>
      <c r="Z811" s="376"/>
      <c r="AA811" s="376"/>
      <c r="AB811" s="376"/>
      <c r="AC811" s="376"/>
      <c r="AD811" s="376"/>
      <c r="AE811" s="376"/>
      <c r="AF811" s="376"/>
    </row>
    <row r="812" spans="1:32" ht="15.75" customHeight="1" outlineLevel="1">
      <c r="A812" s="374"/>
      <c r="B812" s="369" t="s">
        <v>1116</v>
      </c>
      <c r="C812" s="170" t="s">
        <v>1117</v>
      </c>
      <c r="D812" s="485" t="s">
        <v>40</v>
      </c>
      <c r="E812" s="482"/>
      <c r="F812" s="483"/>
      <c r="G812" s="483"/>
      <c r="H812" s="180">
        <f>G812*E812</f>
        <v>0</v>
      </c>
      <c r="I812" s="180">
        <f>IF(D812="SI",H812,0)</f>
        <v>0</v>
      </c>
      <c r="J812" s="506"/>
      <c r="K812" s="511"/>
      <c r="L812" s="491">
        <v>0</v>
      </c>
      <c r="M812" s="196">
        <f>+L812-I812</f>
        <v>0</v>
      </c>
      <c r="N812" s="198">
        <f t="shared" si="300"/>
        <v>0</v>
      </c>
      <c r="O812" s="506"/>
      <c r="P812" s="375"/>
      <c r="Q812" s="375"/>
      <c r="R812" s="376"/>
      <c r="S812" s="376"/>
      <c r="T812" s="376"/>
      <c r="U812" s="376"/>
      <c r="V812" s="376"/>
      <c r="W812" s="376"/>
      <c r="X812" s="376"/>
      <c r="Y812" s="376"/>
      <c r="Z812" s="376"/>
      <c r="AA812" s="376"/>
      <c r="AB812" s="376"/>
      <c r="AC812" s="376"/>
      <c r="AD812" s="376"/>
      <c r="AE812" s="376"/>
      <c r="AF812" s="376"/>
    </row>
    <row r="813" spans="1:32" ht="15.75" customHeight="1" outlineLevel="1">
      <c r="A813" s="374"/>
      <c r="B813" s="369" t="s">
        <v>1118</v>
      </c>
      <c r="C813" s="170" t="s">
        <v>75</v>
      </c>
      <c r="D813" s="485" t="s">
        <v>40</v>
      </c>
      <c r="E813" s="482"/>
      <c r="F813" s="483"/>
      <c r="G813" s="483"/>
      <c r="H813" s="180">
        <f>G813*E813</f>
        <v>0</v>
      </c>
      <c r="I813" s="180">
        <f>IF(D813="SI",H813,0)</f>
        <v>0</v>
      </c>
      <c r="J813" s="506"/>
      <c r="K813" s="511"/>
      <c r="L813" s="491">
        <v>0</v>
      </c>
      <c r="M813" s="196">
        <f>+L813-I813</f>
        <v>0</v>
      </c>
      <c r="N813" s="368">
        <f t="shared" si="300"/>
        <v>0</v>
      </c>
      <c r="O813" s="506"/>
      <c r="P813" s="375"/>
      <c r="Q813" s="375"/>
      <c r="R813" s="376"/>
      <c r="S813" s="376"/>
      <c r="T813" s="376"/>
      <c r="U813" s="376"/>
      <c r="V813" s="376"/>
      <c r="W813" s="376"/>
      <c r="X813" s="376"/>
      <c r="Y813" s="376"/>
      <c r="Z813" s="376"/>
      <c r="AA813" s="376"/>
      <c r="AB813" s="376"/>
      <c r="AC813" s="376"/>
      <c r="AD813" s="376"/>
      <c r="AE813" s="376"/>
      <c r="AF813" s="376"/>
    </row>
    <row r="814" spans="1:32" ht="15.75" customHeight="1" outlineLevel="1">
      <c r="A814" s="17"/>
      <c r="B814" s="226" t="s">
        <v>1119</v>
      </c>
      <c r="C814" s="227" t="s">
        <v>244</v>
      </c>
      <c r="D814" s="486"/>
      <c r="E814" s="487"/>
      <c r="F814" s="488"/>
      <c r="G814" s="488"/>
      <c r="H814" s="232">
        <f>+H815</f>
        <v>0</v>
      </c>
      <c r="I814" s="232">
        <f>+I815</f>
        <v>0</v>
      </c>
      <c r="J814" s="233"/>
      <c r="K814" s="372"/>
      <c r="L814" s="378">
        <f>+L815</f>
        <v>0</v>
      </c>
      <c r="M814" s="378">
        <f>+M815</f>
        <v>0</v>
      </c>
      <c r="N814" s="379">
        <f t="shared" ref="N814:N816" si="325">IF(M814=0,0,(IF(I814=M814=0,1,(IF(I814=0,1,M814/I814)))))</f>
        <v>0</v>
      </c>
      <c r="O814" s="373"/>
      <c r="P814" s="41"/>
      <c r="Q814" s="41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</row>
    <row r="815" spans="1:32" ht="15.75" customHeight="1" outlineLevel="1">
      <c r="A815" s="374"/>
      <c r="B815" s="369" t="s">
        <v>1120</v>
      </c>
      <c r="C815" s="380" t="s">
        <v>244</v>
      </c>
      <c r="D815" s="381" t="s">
        <v>40</v>
      </c>
      <c r="E815" s="482"/>
      <c r="F815" s="492"/>
      <c r="G815" s="492"/>
      <c r="H815" s="180">
        <f>G815*E815</f>
        <v>0</v>
      </c>
      <c r="I815" s="180">
        <f>IF(D815="SI",H815,0)</f>
        <v>0</v>
      </c>
      <c r="J815" s="506"/>
      <c r="K815" s="370"/>
      <c r="L815" s="180">
        <v>0</v>
      </c>
      <c r="M815" s="180"/>
      <c r="N815" s="382">
        <f t="shared" si="325"/>
        <v>0</v>
      </c>
      <c r="O815" s="189"/>
      <c r="P815" s="375"/>
      <c r="Q815" s="375"/>
      <c r="R815" s="376"/>
      <c r="S815" s="376"/>
      <c r="T815" s="376"/>
      <c r="U815" s="376"/>
      <c r="V815" s="376"/>
      <c r="W815" s="376"/>
      <c r="X815" s="376"/>
      <c r="Y815" s="376"/>
      <c r="Z815" s="376"/>
      <c r="AA815" s="376"/>
      <c r="AB815" s="376"/>
      <c r="AC815" s="376"/>
      <c r="AD815" s="376"/>
      <c r="AE815" s="376"/>
      <c r="AF815" s="376"/>
    </row>
    <row r="816" spans="1:32" ht="15.75" customHeight="1">
      <c r="A816" s="298"/>
      <c r="B816" s="206"/>
      <c r="C816" s="383"/>
      <c r="D816" s="208"/>
      <c r="E816" s="304" t="s">
        <v>49</v>
      </c>
      <c r="F816" s="384"/>
      <c r="G816" s="385"/>
      <c r="H816" s="386">
        <f>+H814+H810+H796+H789+H782+H775+H768+H761+H754+H747+H740+H733+H726+H719+H712+H705+H698+H691+H684+H677+H670+H663+H656+H649+H642+H635+H628+H621+H614+H607+H600+H593+H586+H579+H572+H565+H558+H551+H544+H537+H530+H523+H516+H509+H502+H495+H488+H481+H474+H467+H460+H453+H446+H439+H432+H425+H418+H411+H404+H397+H390+H383+H376+H369+H362+H355+H348+H341+H334+H327+H320+H313+H306+H299+H292+H285+H278+H271+H264+H257+H250+H243+H236+H229+H222+H215+H208+H201+H194+H187+H180+H173+H166+H159+H152+H145+H138+H131+H124+H117+H110+H803</f>
        <v>0</v>
      </c>
      <c r="I816" s="386">
        <f>+I814+I810+I796+I789+I782+I775+I768+I761+I754+I747+I740+I733+I726+I719+I712+I705+I698+I691+I684+I677+I670+I663+I656+I649+I642+I635+I628+I621+I614+I607+I600+I593+I586+I579+I572+I565+I558+I551+I544+I537+I530+I523+I516+I509+I502+I495+I488+I481+I474+I467+I460+I453+I446+I439+I432+I425+I418+I411+I404+I397+I390+I383+I376+I369+I362+I355+I348+I341+I334+I327+I320+I313+I306+I299+I292+I285+I278+I271+I264+I257+I250+I243+I236+I229+I222+I215+I208+I201+I194+I187+I180+I173+I166+I159+I152+I145+I138+I131+I124+I117+I110+I803</f>
        <v>0</v>
      </c>
      <c r="J816" s="308"/>
      <c r="K816" s="387"/>
      <c r="L816" s="388">
        <f>+L814+L810+L796+L789+L782+L775+L768+L761+L754+L747+L740+L733+L726+L719+L712+L705+L698+L691+L684+L677+L670+L663+L656+L649+L642+L635+L628+L621+L614+L607+L600+L593+L586+L579+L572+L565+L558+L551+L544+L537+L530+L523+L516+L509+L502+L495+L488+L481+L474+L467+L460+L453+L446+L439+L432+L425+L418+L411+L404+L397+L390+L383+L376+L369+L362+L355+L348+L341+L334+L327+L320+L313+L306+L299+L292+L285+L278+L271+L264+L257+L250+L243+L236+L229+L222+L215+L208+L201+L194+L187+L180+L173+L166+L159+L152+L145+L138+L131+L124+L117+L110+L803</f>
        <v>0</v>
      </c>
      <c r="M816" s="388">
        <f>+M814+M810+M796+M789+M782+M775+M768+M761+M754+M747+M740+M733+M726+M719+M712+M705+M698+M691+M684+M677+M670+M663+M656+M649+M642+M635+M628+M621+M614+M607+M600+M593+M586+M579+M572+M565+M558+M551+M544+M537+M530+M523+M516+M509+M502+M495+M488+M481+M474+M467+M460+M453+M446+M439+M432+M425+M418+M411+M404+M397+M390+M383+M376+M369+M362+M355+M348+M341+M334+M327+M320+M313+M306+M299+M292+M285+M278+M271+M264+M257+M250+M243+M236+M229+M222+M215+M208+M201+M194+M187+M180+M173+M166+M159+M152+M145+M138+M131+M124+M117+M110+M803</f>
        <v>0</v>
      </c>
      <c r="N816" s="389">
        <f t="shared" si="325"/>
        <v>0</v>
      </c>
      <c r="O816" s="384"/>
      <c r="P816" s="301"/>
      <c r="Q816" s="301"/>
      <c r="R816" s="302"/>
      <c r="S816" s="302"/>
      <c r="T816" s="302"/>
      <c r="U816" s="302"/>
      <c r="V816" s="302"/>
      <c r="W816" s="302"/>
      <c r="X816" s="302"/>
      <c r="Y816" s="302"/>
      <c r="Z816" s="302"/>
      <c r="AA816" s="302"/>
      <c r="AB816" s="302"/>
      <c r="AC816" s="302"/>
      <c r="AD816" s="302"/>
      <c r="AE816" s="302"/>
      <c r="AF816" s="302"/>
    </row>
    <row r="817" spans="1:32" ht="15.75" customHeight="1">
      <c r="A817" s="17"/>
      <c r="B817" s="212"/>
      <c r="C817" s="222"/>
      <c r="D817" s="212"/>
      <c r="E817" s="223"/>
      <c r="F817" s="224"/>
      <c r="G817" s="225"/>
      <c r="H817" s="221"/>
      <c r="I817" s="221"/>
      <c r="J817" s="219"/>
      <c r="K817" s="220"/>
      <c r="L817" s="221"/>
      <c r="M817" s="221"/>
      <c r="N817" s="53"/>
      <c r="O817" s="219"/>
      <c r="P817" s="41"/>
      <c r="Q817" s="41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</row>
    <row r="818" spans="1:32" ht="15.75" customHeight="1">
      <c r="A818" s="17"/>
      <c r="B818" s="212"/>
      <c r="C818" s="222"/>
      <c r="D818" s="212"/>
      <c r="E818" s="223"/>
      <c r="F818" s="224"/>
      <c r="G818" s="225"/>
      <c r="H818" s="221"/>
      <c r="I818" s="221"/>
      <c r="J818" s="219"/>
      <c r="K818" s="220"/>
      <c r="L818" s="221"/>
      <c r="M818" s="221"/>
      <c r="N818" s="53"/>
      <c r="O818" s="219"/>
      <c r="P818" s="41"/>
      <c r="Q818" s="41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</row>
    <row r="819" spans="1:32" ht="15.75" customHeight="1">
      <c r="A819" s="298"/>
      <c r="B819" s="299">
        <v>7</v>
      </c>
      <c r="C819" s="300" t="s">
        <v>69</v>
      </c>
      <c r="D819" s="570"/>
      <c r="E819" s="568"/>
      <c r="F819" s="568"/>
      <c r="G819" s="571"/>
      <c r="H819" s="570"/>
      <c r="I819" s="571"/>
      <c r="J819" s="584"/>
      <c r="K819" s="568"/>
      <c r="L819" s="568"/>
      <c r="M819" s="574"/>
      <c r="N819" s="570"/>
      <c r="O819" s="571"/>
      <c r="P819" s="301"/>
      <c r="Q819" s="301"/>
      <c r="R819" s="302"/>
      <c r="S819" s="302"/>
      <c r="T819" s="302"/>
      <c r="U819" s="302"/>
      <c r="V819" s="302"/>
      <c r="W819" s="302"/>
      <c r="X819" s="302"/>
      <c r="Y819" s="302"/>
      <c r="Z819" s="302"/>
      <c r="AA819" s="302"/>
      <c r="AB819" s="302"/>
      <c r="AC819" s="302"/>
      <c r="AD819" s="302"/>
      <c r="AE819" s="302"/>
      <c r="AF819" s="302"/>
    </row>
    <row r="820" spans="1:32" ht="15.75" customHeight="1" outlineLevel="1">
      <c r="A820" s="298"/>
      <c r="B820" s="169" t="s">
        <v>1121</v>
      </c>
      <c r="C820" s="193" t="s">
        <v>1122</v>
      </c>
      <c r="D820" s="485" t="s">
        <v>40</v>
      </c>
      <c r="E820" s="482"/>
      <c r="F820" s="483"/>
      <c r="G820" s="484"/>
      <c r="H820" s="180">
        <f t="shared" ref="H820:H826" si="326">G820*E820</f>
        <v>0</v>
      </c>
      <c r="I820" s="180">
        <f t="shared" ref="I820:I826" si="327">IF(D820="SI",H820,0)</f>
        <v>0</v>
      </c>
      <c r="J820" s="506"/>
      <c r="K820" s="507"/>
      <c r="L820" s="491">
        <v>0</v>
      </c>
      <c r="M820" s="196">
        <f t="shared" ref="M820:M826" si="328">+L820-I820</f>
        <v>0</v>
      </c>
      <c r="N820" s="198">
        <f t="shared" ref="N820:N827" si="329">IF(M820=0,0,(IF(I820=M820=0,1,(IF(I820=0,1,M820/I820)))))</f>
        <v>0</v>
      </c>
      <c r="O820" s="506"/>
      <c r="P820" s="301"/>
      <c r="Q820" s="301"/>
      <c r="R820" s="302"/>
      <c r="S820" s="302"/>
      <c r="T820" s="302"/>
      <c r="U820" s="302"/>
      <c r="V820" s="302"/>
      <c r="W820" s="302"/>
      <c r="X820" s="302"/>
      <c r="Y820" s="302"/>
      <c r="Z820" s="302"/>
      <c r="AA820" s="302"/>
      <c r="AB820" s="302"/>
      <c r="AC820" s="302"/>
      <c r="AD820" s="302"/>
      <c r="AE820" s="302"/>
      <c r="AF820" s="302"/>
    </row>
    <row r="821" spans="1:32" ht="15.75" customHeight="1" outlineLevel="1">
      <c r="A821" s="298"/>
      <c r="B821" s="169" t="s">
        <v>1123</v>
      </c>
      <c r="C821" s="193" t="s">
        <v>1124</v>
      </c>
      <c r="D821" s="485" t="s">
        <v>40</v>
      </c>
      <c r="E821" s="482"/>
      <c r="F821" s="483"/>
      <c r="G821" s="484"/>
      <c r="H821" s="180">
        <f t="shared" si="326"/>
        <v>0</v>
      </c>
      <c r="I821" s="180">
        <f t="shared" si="327"/>
        <v>0</v>
      </c>
      <c r="J821" s="506"/>
      <c r="K821" s="507"/>
      <c r="L821" s="491">
        <v>0</v>
      </c>
      <c r="M821" s="196">
        <f t="shared" si="328"/>
        <v>0</v>
      </c>
      <c r="N821" s="198">
        <f t="shared" si="329"/>
        <v>0</v>
      </c>
      <c r="O821" s="506"/>
      <c r="P821" s="301"/>
      <c r="Q821" s="301"/>
      <c r="R821" s="302"/>
      <c r="S821" s="302"/>
      <c r="T821" s="302"/>
      <c r="U821" s="302"/>
      <c r="V821" s="302"/>
      <c r="W821" s="302"/>
      <c r="X821" s="302"/>
      <c r="Y821" s="302"/>
      <c r="Z821" s="302"/>
      <c r="AA821" s="302"/>
      <c r="AB821" s="302"/>
      <c r="AC821" s="302"/>
      <c r="AD821" s="302"/>
      <c r="AE821" s="302"/>
      <c r="AF821" s="302"/>
    </row>
    <row r="822" spans="1:32" ht="15.75" customHeight="1" outlineLevel="1">
      <c r="A822" s="298"/>
      <c r="B822" s="169" t="s">
        <v>1125</v>
      </c>
      <c r="C822" s="193" t="s">
        <v>1126</v>
      </c>
      <c r="D822" s="485" t="s">
        <v>40</v>
      </c>
      <c r="E822" s="482"/>
      <c r="F822" s="483"/>
      <c r="G822" s="484"/>
      <c r="H822" s="180">
        <f t="shared" si="326"/>
        <v>0</v>
      </c>
      <c r="I822" s="180">
        <f t="shared" si="327"/>
        <v>0</v>
      </c>
      <c r="J822" s="506"/>
      <c r="K822" s="507"/>
      <c r="L822" s="491">
        <v>0</v>
      </c>
      <c r="M822" s="196">
        <f t="shared" si="328"/>
        <v>0</v>
      </c>
      <c r="N822" s="198">
        <f t="shared" si="329"/>
        <v>0</v>
      </c>
      <c r="O822" s="506"/>
      <c r="P822" s="301"/>
      <c r="Q822" s="301"/>
      <c r="R822" s="302"/>
      <c r="S822" s="302"/>
      <c r="T822" s="302"/>
      <c r="U822" s="302"/>
      <c r="V822" s="302"/>
      <c r="W822" s="302"/>
      <c r="X822" s="302"/>
      <c r="Y822" s="302"/>
      <c r="Z822" s="302"/>
      <c r="AA822" s="302"/>
      <c r="AB822" s="302"/>
      <c r="AC822" s="302"/>
      <c r="AD822" s="302"/>
      <c r="AE822" s="302"/>
      <c r="AF822" s="302"/>
    </row>
    <row r="823" spans="1:32" ht="15.75" customHeight="1" outlineLevel="1">
      <c r="A823" s="298"/>
      <c r="B823" s="169" t="s">
        <v>1127</v>
      </c>
      <c r="C823" s="193" t="s">
        <v>1128</v>
      </c>
      <c r="D823" s="485" t="s">
        <v>40</v>
      </c>
      <c r="E823" s="482"/>
      <c r="F823" s="483"/>
      <c r="G823" s="484"/>
      <c r="H823" s="180">
        <f t="shared" si="326"/>
        <v>0</v>
      </c>
      <c r="I823" s="180">
        <f t="shared" si="327"/>
        <v>0</v>
      </c>
      <c r="J823" s="506"/>
      <c r="K823" s="507"/>
      <c r="L823" s="491">
        <v>0</v>
      </c>
      <c r="M823" s="196">
        <f t="shared" si="328"/>
        <v>0</v>
      </c>
      <c r="N823" s="198">
        <f t="shared" si="329"/>
        <v>0</v>
      </c>
      <c r="O823" s="506"/>
      <c r="P823" s="301"/>
      <c r="Q823" s="301"/>
      <c r="R823" s="302"/>
      <c r="S823" s="302"/>
      <c r="T823" s="302"/>
      <c r="U823" s="302"/>
      <c r="V823" s="302"/>
      <c r="W823" s="302"/>
      <c r="X823" s="302"/>
      <c r="Y823" s="302"/>
      <c r="Z823" s="302"/>
      <c r="AA823" s="302"/>
      <c r="AB823" s="302"/>
      <c r="AC823" s="302"/>
      <c r="AD823" s="302"/>
      <c r="AE823" s="302"/>
      <c r="AF823" s="302"/>
    </row>
    <row r="824" spans="1:32" ht="15.75" customHeight="1" outlineLevel="1">
      <c r="A824" s="298"/>
      <c r="B824" s="169" t="s">
        <v>1129</v>
      </c>
      <c r="C824" s="193" t="s">
        <v>1130</v>
      </c>
      <c r="D824" s="485" t="s">
        <v>40</v>
      </c>
      <c r="E824" s="482"/>
      <c r="F824" s="483"/>
      <c r="G824" s="484"/>
      <c r="H824" s="180">
        <f t="shared" si="326"/>
        <v>0</v>
      </c>
      <c r="I824" s="180">
        <f t="shared" si="327"/>
        <v>0</v>
      </c>
      <c r="J824" s="506"/>
      <c r="K824" s="507"/>
      <c r="L824" s="491">
        <v>0</v>
      </c>
      <c r="M824" s="196">
        <f t="shared" si="328"/>
        <v>0</v>
      </c>
      <c r="N824" s="198">
        <f t="shared" si="329"/>
        <v>0</v>
      </c>
      <c r="O824" s="506"/>
      <c r="P824" s="301"/>
      <c r="Q824" s="301"/>
      <c r="R824" s="302"/>
      <c r="S824" s="302"/>
      <c r="T824" s="302"/>
      <c r="U824" s="302"/>
      <c r="V824" s="302"/>
      <c r="W824" s="302"/>
      <c r="X824" s="302"/>
      <c r="Y824" s="302"/>
      <c r="Z824" s="302"/>
      <c r="AA824" s="302"/>
      <c r="AB824" s="302"/>
      <c r="AC824" s="302"/>
      <c r="AD824" s="302"/>
      <c r="AE824" s="302"/>
      <c r="AF824" s="302"/>
    </row>
    <row r="825" spans="1:32" ht="15.75" customHeight="1" outlineLevel="1">
      <c r="A825" s="298"/>
      <c r="B825" s="169" t="s">
        <v>1131</v>
      </c>
      <c r="C825" s="193" t="s">
        <v>1132</v>
      </c>
      <c r="D825" s="485" t="s">
        <v>40</v>
      </c>
      <c r="E825" s="482"/>
      <c r="F825" s="483"/>
      <c r="G825" s="484"/>
      <c r="H825" s="180">
        <f t="shared" si="326"/>
        <v>0</v>
      </c>
      <c r="I825" s="180">
        <f t="shared" si="327"/>
        <v>0</v>
      </c>
      <c r="J825" s="506"/>
      <c r="K825" s="507"/>
      <c r="L825" s="491">
        <v>0</v>
      </c>
      <c r="M825" s="196">
        <f t="shared" si="328"/>
        <v>0</v>
      </c>
      <c r="N825" s="198">
        <f t="shared" si="329"/>
        <v>0</v>
      </c>
      <c r="O825" s="506"/>
      <c r="P825" s="301"/>
      <c r="Q825" s="301"/>
      <c r="R825" s="302"/>
      <c r="S825" s="302"/>
      <c r="T825" s="302"/>
      <c r="U825" s="302"/>
      <c r="V825" s="302"/>
      <c r="W825" s="302"/>
      <c r="X825" s="302"/>
      <c r="Y825" s="302"/>
      <c r="Z825" s="302"/>
      <c r="AA825" s="302"/>
      <c r="AB825" s="302"/>
      <c r="AC825" s="302"/>
      <c r="AD825" s="302"/>
      <c r="AE825" s="302"/>
      <c r="AF825" s="302"/>
    </row>
    <row r="826" spans="1:32" ht="15.75" customHeight="1" outlineLevel="1">
      <c r="A826" s="298"/>
      <c r="B826" s="169" t="s">
        <v>1133</v>
      </c>
      <c r="C826" s="193" t="s">
        <v>75</v>
      </c>
      <c r="D826" s="485" t="s">
        <v>40</v>
      </c>
      <c r="E826" s="482"/>
      <c r="F826" s="483"/>
      <c r="G826" s="484"/>
      <c r="H826" s="180">
        <f t="shared" si="326"/>
        <v>0</v>
      </c>
      <c r="I826" s="180">
        <f t="shared" si="327"/>
        <v>0</v>
      </c>
      <c r="J826" s="506"/>
      <c r="K826" s="507"/>
      <c r="L826" s="491">
        <v>0</v>
      </c>
      <c r="M826" s="196">
        <f t="shared" si="328"/>
        <v>0</v>
      </c>
      <c r="N826" s="198">
        <f t="shared" si="329"/>
        <v>0</v>
      </c>
      <c r="O826" s="506"/>
      <c r="P826" s="301"/>
      <c r="Q826" s="301"/>
      <c r="R826" s="302"/>
      <c r="S826" s="302"/>
      <c r="T826" s="302"/>
      <c r="U826" s="302"/>
      <c r="V826" s="302"/>
      <c r="W826" s="302"/>
      <c r="X826" s="302"/>
      <c r="Y826" s="302"/>
      <c r="Z826" s="302"/>
      <c r="AA826" s="302"/>
      <c r="AB826" s="302"/>
      <c r="AC826" s="302"/>
      <c r="AD826" s="302"/>
      <c r="AE826" s="302"/>
      <c r="AF826" s="302"/>
    </row>
    <row r="827" spans="1:32" ht="15.75" customHeight="1">
      <c r="A827" s="298"/>
      <c r="B827" s="206"/>
      <c r="C827" s="303"/>
      <c r="D827" s="208"/>
      <c r="E827" s="570" t="s">
        <v>49</v>
      </c>
      <c r="F827" s="568"/>
      <c r="G827" s="574"/>
      <c r="H827" s="386">
        <f>SUM(H820:H826)</f>
        <v>0</v>
      </c>
      <c r="I827" s="386">
        <f>SUM(I820:I826)</f>
        <v>0</v>
      </c>
      <c r="J827" s="308"/>
      <c r="K827" s="387"/>
      <c r="L827" s="390">
        <f>SUM(L820:L826)</f>
        <v>0</v>
      </c>
      <c r="M827" s="390">
        <f>SUM(M820:M826)</f>
        <v>0</v>
      </c>
      <c r="N827" s="211">
        <f t="shared" si="329"/>
        <v>0</v>
      </c>
      <c r="O827" s="308"/>
      <c r="P827" s="301"/>
      <c r="Q827" s="301"/>
      <c r="R827" s="302"/>
      <c r="S827" s="302"/>
      <c r="T827" s="302"/>
      <c r="U827" s="302"/>
      <c r="V827" s="302"/>
      <c r="W827" s="302"/>
      <c r="X827" s="302"/>
      <c r="Y827" s="302"/>
      <c r="Z827" s="302"/>
      <c r="AA827" s="302"/>
      <c r="AB827" s="302"/>
      <c r="AC827" s="302"/>
      <c r="AD827" s="302"/>
      <c r="AE827" s="302"/>
      <c r="AF827" s="302"/>
    </row>
    <row r="828" spans="1:32" ht="15.75" customHeight="1">
      <c r="A828" s="298"/>
      <c r="B828" s="212"/>
      <c r="C828" s="391"/>
      <c r="D828" s="392"/>
      <c r="E828" s="223"/>
      <c r="F828" s="224"/>
      <c r="G828" s="225"/>
      <c r="H828" s="221"/>
      <c r="I828" s="221"/>
      <c r="J828" s="219"/>
      <c r="K828" s="220"/>
      <c r="L828" s="221"/>
      <c r="M828" s="221"/>
      <c r="N828" s="53"/>
      <c r="O828" s="219"/>
      <c r="P828" s="301"/>
      <c r="Q828" s="301"/>
      <c r="R828" s="302"/>
      <c r="S828" s="302"/>
      <c r="T828" s="302"/>
      <c r="U828" s="302"/>
      <c r="V828" s="302"/>
      <c r="W828" s="302"/>
      <c r="X828" s="302"/>
      <c r="Y828" s="302"/>
      <c r="Z828" s="302"/>
      <c r="AA828" s="302"/>
      <c r="AB828" s="302"/>
      <c r="AC828" s="302"/>
      <c r="AD828" s="302"/>
      <c r="AE828" s="302"/>
      <c r="AF828" s="302"/>
    </row>
    <row r="829" spans="1:32" ht="15.75" customHeight="1">
      <c r="A829" s="298"/>
      <c r="B829" s="212"/>
      <c r="C829" s="393"/>
      <c r="D829" s="206"/>
      <c r="E829" s="223"/>
      <c r="F829" s="224"/>
      <c r="G829" s="225"/>
      <c r="H829" s="221"/>
      <c r="I829" s="221"/>
      <c r="J829" s="219"/>
      <c r="K829" s="220"/>
      <c r="L829" s="221"/>
      <c r="M829" s="221"/>
      <c r="N829" s="53"/>
      <c r="O829" s="219"/>
      <c r="P829" s="301"/>
      <c r="Q829" s="301"/>
      <c r="R829" s="302"/>
      <c r="S829" s="302"/>
      <c r="T829" s="302"/>
      <c r="U829" s="302"/>
      <c r="V829" s="302"/>
      <c r="W829" s="302"/>
      <c r="X829" s="302"/>
      <c r="Y829" s="302"/>
      <c r="Z829" s="302"/>
      <c r="AA829" s="302"/>
      <c r="AB829" s="302"/>
      <c r="AC829" s="302"/>
      <c r="AD829" s="302"/>
      <c r="AE829" s="302"/>
      <c r="AF829" s="302"/>
    </row>
    <row r="830" spans="1:32" ht="15.75" customHeight="1">
      <c r="A830" s="298"/>
      <c r="B830" s="299">
        <v>8</v>
      </c>
      <c r="C830" s="300" t="s">
        <v>72</v>
      </c>
      <c r="D830" s="570"/>
      <c r="E830" s="568"/>
      <c r="F830" s="568"/>
      <c r="G830" s="571"/>
      <c r="H830" s="570"/>
      <c r="I830" s="571"/>
      <c r="J830" s="584"/>
      <c r="K830" s="568"/>
      <c r="L830" s="568"/>
      <c r="M830" s="574"/>
      <c r="N830" s="570"/>
      <c r="O830" s="571"/>
      <c r="P830" s="301"/>
      <c r="Q830" s="301"/>
      <c r="R830" s="302"/>
      <c r="S830" s="302"/>
      <c r="T830" s="302"/>
      <c r="U830" s="302"/>
      <c r="V830" s="302"/>
      <c r="W830" s="302"/>
      <c r="X830" s="302"/>
      <c r="Y830" s="302"/>
      <c r="Z830" s="302"/>
      <c r="AA830" s="302"/>
      <c r="AB830" s="302"/>
      <c r="AC830" s="302"/>
      <c r="AD830" s="302"/>
      <c r="AE830" s="302"/>
      <c r="AF830" s="302"/>
    </row>
    <row r="831" spans="1:32" ht="15.75" customHeight="1" outlineLevel="2">
      <c r="A831" s="298"/>
      <c r="B831" s="169" t="s">
        <v>1134</v>
      </c>
      <c r="C831" s="193" t="s">
        <v>1122</v>
      </c>
      <c r="D831" s="485" t="s">
        <v>40</v>
      </c>
      <c r="E831" s="482"/>
      <c r="F831" s="483"/>
      <c r="G831" s="484"/>
      <c r="H831" s="180">
        <f>G831*E831</f>
        <v>0</v>
      </c>
      <c r="I831" s="180">
        <f>IF(D831="SI",H831,0)</f>
        <v>0</v>
      </c>
      <c r="J831" s="506"/>
      <c r="K831" s="507"/>
      <c r="L831" s="491">
        <v>0</v>
      </c>
      <c r="M831" s="196">
        <f>+L831-I831</f>
        <v>0</v>
      </c>
      <c r="N831" s="198">
        <f>IF(M831=0,0,(IF(I831=M831=0,1,(IF(I831=0,1,M831/I831)))))</f>
        <v>0</v>
      </c>
      <c r="O831" s="506"/>
      <c r="P831" s="301"/>
      <c r="Q831" s="301"/>
      <c r="R831" s="302"/>
      <c r="S831" s="302"/>
      <c r="T831" s="302"/>
      <c r="U831" s="302"/>
      <c r="V831" s="302"/>
      <c r="W831" s="302"/>
      <c r="X831" s="302"/>
      <c r="Y831" s="302"/>
      <c r="Z831" s="302"/>
      <c r="AA831" s="302"/>
      <c r="AB831" s="302"/>
      <c r="AC831" s="302"/>
      <c r="AD831" s="302"/>
      <c r="AE831" s="302"/>
      <c r="AF831" s="302"/>
    </row>
    <row r="832" spans="1:32" ht="15.75" customHeight="1" outlineLevel="2">
      <c r="A832" s="298"/>
      <c r="B832" s="169" t="s">
        <v>1135</v>
      </c>
      <c r="C832" s="193" t="s">
        <v>1136</v>
      </c>
      <c r="D832" s="485" t="s">
        <v>40</v>
      </c>
      <c r="E832" s="482"/>
      <c r="F832" s="483"/>
      <c r="G832" s="484"/>
      <c r="H832" s="180">
        <f>G832*E832</f>
        <v>0</v>
      </c>
      <c r="I832" s="180">
        <f>IF(D832="SI",H832,0)</f>
        <v>0</v>
      </c>
      <c r="J832" s="506"/>
      <c r="K832" s="507"/>
      <c r="L832" s="491">
        <v>0</v>
      </c>
      <c r="M832" s="196">
        <f>+L832-I832</f>
        <v>0</v>
      </c>
      <c r="N832" s="198">
        <f>IF(M832=0,0,(IF(I832=M832=0,1,(IF(I832=0,1,M832/I832)))))</f>
        <v>0</v>
      </c>
      <c r="O832" s="506"/>
      <c r="P832" s="301"/>
      <c r="Q832" s="301"/>
      <c r="R832" s="302"/>
      <c r="S832" s="302"/>
      <c r="T832" s="302"/>
      <c r="U832" s="302"/>
      <c r="V832" s="302"/>
      <c r="W832" s="302"/>
      <c r="X832" s="302"/>
      <c r="Y832" s="302"/>
      <c r="Z832" s="302"/>
      <c r="AA832" s="302"/>
      <c r="AB832" s="302"/>
      <c r="AC832" s="302"/>
      <c r="AD832" s="302"/>
      <c r="AE832" s="302"/>
      <c r="AF832" s="302"/>
    </row>
    <row r="833" spans="1:32" ht="15.75" customHeight="1" outlineLevel="2">
      <c r="A833" s="298"/>
      <c r="B833" s="169" t="s">
        <v>1137</v>
      </c>
      <c r="C833" s="193" t="s">
        <v>154</v>
      </c>
      <c r="D833" s="485" t="s">
        <v>40</v>
      </c>
      <c r="E833" s="482"/>
      <c r="F833" s="483"/>
      <c r="G833" s="484"/>
      <c r="H833" s="180">
        <f>G833*E833</f>
        <v>0</v>
      </c>
      <c r="I833" s="180">
        <f>IF(D833="SI",H833,0)</f>
        <v>0</v>
      </c>
      <c r="J833" s="506"/>
      <c r="K833" s="507"/>
      <c r="L833" s="491">
        <v>0</v>
      </c>
      <c r="M833" s="196">
        <f>+L833-I833</f>
        <v>0</v>
      </c>
      <c r="N833" s="198">
        <f>IF(M833=0,0,(IF(I833=M833=0,1,(IF(I833=0,1,M833/I833)))))</f>
        <v>0</v>
      </c>
      <c r="O833" s="506"/>
      <c r="P833" s="301"/>
      <c r="Q833" s="301"/>
      <c r="R833" s="302"/>
      <c r="S833" s="302"/>
      <c r="T833" s="302"/>
      <c r="U833" s="302"/>
      <c r="V833" s="302"/>
      <c r="W833" s="302"/>
      <c r="X833" s="302"/>
      <c r="Y833" s="302"/>
      <c r="Z833" s="302"/>
      <c r="AA833" s="302"/>
      <c r="AB833" s="302"/>
      <c r="AC833" s="302"/>
      <c r="AD833" s="302"/>
      <c r="AE833" s="302"/>
      <c r="AF833" s="302"/>
    </row>
    <row r="834" spans="1:32" ht="15.75" customHeight="1" outlineLevel="2">
      <c r="A834" s="298"/>
      <c r="B834" s="169" t="s">
        <v>1138</v>
      </c>
      <c r="C834" s="193" t="s">
        <v>75</v>
      </c>
      <c r="D834" s="485" t="s">
        <v>40</v>
      </c>
      <c r="E834" s="482"/>
      <c r="F834" s="483"/>
      <c r="G834" s="484"/>
      <c r="H834" s="180">
        <f>G834*E834</f>
        <v>0</v>
      </c>
      <c r="I834" s="180">
        <f>IF(D834="SI",H834,0)</f>
        <v>0</v>
      </c>
      <c r="J834" s="506"/>
      <c r="K834" s="507"/>
      <c r="L834" s="491">
        <v>0</v>
      </c>
      <c r="M834" s="196">
        <f>+L834-I834</f>
        <v>0</v>
      </c>
      <c r="N834" s="198">
        <f>IF(M834=0,0,(IF(I834=M834=0,1,(IF(I834=0,1,M834/I834)))))</f>
        <v>0</v>
      </c>
      <c r="O834" s="506"/>
      <c r="P834" s="301"/>
      <c r="Q834" s="301"/>
      <c r="R834" s="302"/>
      <c r="S834" s="302"/>
      <c r="T834" s="302"/>
      <c r="U834" s="302"/>
      <c r="V834" s="302"/>
      <c r="W834" s="302"/>
      <c r="X834" s="302"/>
      <c r="Y834" s="302"/>
      <c r="Z834" s="302"/>
      <c r="AA834" s="302"/>
      <c r="AB834" s="302"/>
      <c r="AC834" s="302"/>
      <c r="AD834" s="302"/>
      <c r="AE834" s="302"/>
      <c r="AF834" s="302"/>
    </row>
    <row r="835" spans="1:32" ht="15.75" customHeight="1">
      <c r="A835" s="298"/>
      <c r="B835" s="206"/>
      <c r="C835" s="303"/>
      <c r="D835" s="208"/>
      <c r="E835" s="570" t="s">
        <v>49</v>
      </c>
      <c r="F835" s="568"/>
      <c r="G835" s="574"/>
      <c r="H835" s="386">
        <f>SUM(H831:H834)</f>
        <v>0</v>
      </c>
      <c r="I835" s="386">
        <f>SUM(I831:I834)</f>
        <v>0</v>
      </c>
      <c r="J835" s="308"/>
      <c r="K835" s="387"/>
      <c r="L835" s="390">
        <f>SUM(L831:L834)</f>
        <v>0</v>
      </c>
      <c r="M835" s="390">
        <f>SUM(M831:M834)</f>
        <v>0</v>
      </c>
      <c r="N835" s="211">
        <f>IF(M835=0,0,(IF(I835=M835=0,1,(IF(I835=0,1,M835/I835)))))</f>
        <v>0</v>
      </c>
      <c r="O835" s="308"/>
      <c r="P835" s="301"/>
      <c r="Q835" s="301"/>
      <c r="R835" s="302"/>
      <c r="S835" s="302"/>
      <c r="T835" s="302"/>
      <c r="U835" s="302"/>
      <c r="V835" s="302"/>
      <c r="W835" s="302"/>
      <c r="X835" s="302"/>
      <c r="Y835" s="302"/>
      <c r="Z835" s="302"/>
      <c r="AA835" s="302"/>
      <c r="AB835" s="302"/>
      <c r="AC835" s="302"/>
      <c r="AD835" s="302"/>
      <c r="AE835" s="302"/>
      <c r="AF835" s="302"/>
    </row>
    <row r="836" spans="1:32" ht="15.75" customHeight="1">
      <c r="A836" s="298"/>
      <c r="B836" s="212"/>
      <c r="C836" s="222"/>
      <c r="D836" s="212"/>
      <c r="E836" s="223"/>
      <c r="F836" s="224"/>
      <c r="G836" s="225"/>
      <c r="H836" s="221"/>
      <c r="I836" s="221"/>
      <c r="J836" s="219"/>
      <c r="K836" s="220"/>
      <c r="L836" s="221"/>
      <c r="M836" s="221"/>
      <c r="N836" s="53"/>
      <c r="O836" s="219"/>
      <c r="P836" s="301"/>
      <c r="Q836" s="301"/>
      <c r="R836" s="302"/>
      <c r="S836" s="302"/>
      <c r="T836" s="302"/>
      <c r="U836" s="302"/>
      <c r="V836" s="302"/>
      <c r="W836" s="302"/>
      <c r="X836" s="302"/>
      <c r="Y836" s="302"/>
      <c r="Z836" s="302"/>
      <c r="AA836" s="302"/>
      <c r="AB836" s="302"/>
      <c r="AC836" s="302"/>
      <c r="AD836" s="302"/>
      <c r="AE836" s="302"/>
      <c r="AF836" s="302"/>
    </row>
    <row r="837" spans="1:32" ht="15.75" customHeight="1">
      <c r="A837" s="298"/>
      <c r="B837" s="212"/>
      <c r="C837" s="393"/>
      <c r="D837" s="206"/>
      <c r="E837" s="223"/>
      <c r="F837" s="224"/>
      <c r="G837" s="225"/>
      <c r="H837" s="221"/>
      <c r="I837" s="221"/>
      <c r="J837" s="219"/>
      <c r="K837" s="220"/>
      <c r="L837" s="221"/>
      <c r="M837" s="221"/>
      <c r="N837" s="53"/>
      <c r="O837" s="219"/>
      <c r="P837" s="301"/>
      <c r="Q837" s="301"/>
      <c r="R837" s="302"/>
      <c r="S837" s="302"/>
      <c r="T837" s="302"/>
      <c r="U837" s="302"/>
      <c r="V837" s="302"/>
      <c r="W837" s="302"/>
      <c r="X837" s="302"/>
      <c r="Y837" s="302"/>
      <c r="Z837" s="302"/>
      <c r="AA837" s="302"/>
      <c r="AB837" s="302"/>
      <c r="AC837" s="302"/>
      <c r="AD837" s="302"/>
      <c r="AE837" s="302"/>
      <c r="AF837" s="302"/>
    </row>
    <row r="838" spans="1:32" ht="15.75" customHeight="1">
      <c r="A838" s="298"/>
      <c r="B838" s="299">
        <v>9</v>
      </c>
      <c r="C838" s="300" t="s">
        <v>74</v>
      </c>
      <c r="D838" s="570"/>
      <c r="E838" s="568"/>
      <c r="F838" s="568"/>
      <c r="G838" s="571"/>
      <c r="H838" s="570"/>
      <c r="I838" s="571"/>
      <c r="J838" s="584"/>
      <c r="K838" s="568"/>
      <c r="L838" s="568"/>
      <c r="M838" s="574"/>
      <c r="N838" s="570"/>
      <c r="O838" s="571"/>
      <c r="P838" s="301"/>
      <c r="Q838" s="301"/>
      <c r="R838" s="302"/>
      <c r="S838" s="302"/>
      <c r="T838" s="302"/>
      <c r="U838" s="302"/>
      <c r="V838" s="302"/>
      <c r="W838" s="302"/>
      <c r="X838" s="302"/>
      <c r="Y838" s="302"/>
      <c r="Z838" s="302"/>
      <c r="AA838" s="302"/>
      <c r="AB838" s="302"/>
      <c r="AC838" s="302"/>
      <c r="AD838" s="302"/>
      <c r="AE838" s="302"/>
      <c r="AF838" s="302"/>
    </row>
    <row r="839" spans="1:32" ht="15.75" customHeight="1" outlineLevel="1">
      <c r="A839" s="298"/>
      <c r="B839" s="169" t="s">
        <v>1139</v>
      </c>
      <c r="C839" s="193" t="s">
        <v>1122</v>
      </c>
      <c r="D839" s="485" t="s">
        <v>40</v>
      </c>
      <c r="E839" s="482"/>
      <c r="F839" s="483"/>
      <c r="G839" s="484"/>
      <c r="H839" s="180">
        <f>G839*E839</f>
        <v>0</v>
      </c>
      <c r="I839" s="180">
        <f>IF(D839="SI",H839,0)</f>
        <v>0</v>
      </c>
      <c r="J839" s="506"/>
      <c r="K839" s="507"/>
      <c r="L839" s="491">
        <v>0</v>
      </c>
      <c r="M839" s="196">
        <f>+L839-I839</f>
        <v>0</v>
      </c>
      <c r="N839" s="198">
        <f>IF(M839=0,0,(IF(I839=M839=0,1,(IF(I839=0,1,M839/I839)))))</f>
        <v>0</v>
      </c>
      <c r="O839" s="506"/>
      <c r="P839" s="301"/>
      <c r="Q839" s="301"/>
      <c r="R839" s="302"/>
      <c r="S839" s="302"/>
      <c r="T839" s="302"/>
      <c r="U839" s="302"/>
      <c r="V839" s="302"/>
      <c r="W839" s="302"/>
      <c r="X839" s="302"/>
      <c r="Y839" s="302"/>
      <c r="Z839" s="302"/>
      <c r="AA839" s="302"/>
      <c r="AB839" s="302"/>
      <c r="AC839" s="302"/>
      <c r="AD839" s="302"/>
      <c r="AE839" s="302"/>
      <c r="AF839" s="302"/>
    </row>
    <row r="840" spans="1:32" ht="15.75" customHeight="1" outlineLevel="1">
      <c r="A840" s="298"/>
      <c r="B840" s="169" t="s">
        <v>1140</v>
      </c>
      <c r="C840" s="193" t="s">
        <v>1141</v>
      </c>
      <c r="D840" s="485" t="s">
        <v>40</v>
      </c>
      <c r="E840" s="482"/>
      <c r="F840" s="483"/>
      <c r="G840" s="484"/>
      <c r="H840" s="180">
        <f>G840*E840</f>
        <v>0</v>
      </c>
      <c r="I840" s="180">
        <f>IF(D840="SI",H840,0)</f>
        <v>0</v>
      </c>
      <c r="J840" s="506"/>
      <c r="K840" s="507"/>
      <c r="L840" s="491">
        <v>0</v>
      </c>
      <c r="M840" s="196">
        <f>+L840-I840</f>
        <v>0</v>
      </c>
      <c r="N840" s="198">
        <f>IF(M840=0,0,(IF(I840=M840=0,1,(IF(I840=0,1,M840/I840)))))</f>
        <v>0</v>
      </c>
      <c r="O840" s="506"/>
      <c r="P840" s="301"/>
      <c r="Q840" s="301"/>
      <c r="R840" s="302"/>
      <c r="S840" s="302"/>
      <c r="T840" s="302"/>
      <c r="U840" s="302"/>
      <c r="V840" s="302"/>
      <c r="W840" s="302"/>
      <c r="X840" s="302"/>
      <c r="Y840" s="302"/>
      <c r="Z840" s="302"/>
      <c r="AA840" s="302"/>
      <c r="AB840" s="302"/>
      <c r="AC840" s="302"/>
      <c r="AD840" s="302"/>
      <c r="AE840" s="302"/>
      <c r="AF840" s="302"/>
    </row>
    <row r="841" spans="1:32" ht="15.75" customHeight="1" outlineLevel="1">
      <c r="A841" s="298"/>
      <c r="B841" s="169" t="s">
        <v>1142</v>
      </c>
      <c r="C841" s="193" t="s">
        <v>154</v>
      </c>
      <c r="D841" s="485" t="s">
        <v>40</v>
      </c>
      <c r="E841" s="482"/>
      <c r="F841" s="483"/>
      <c r="G841" s="484"/>
      <c r="H841" s="180">
        <f>G841*E841</f>
        <v>0</v>
      </c>
      <c r="I841" s="180">
        <f>IF(D841="SI",H841,0)</f>
        <v>0</v>
      </c>
      <c r="J841" s="506"/>
      <c r="K841" s="507"/>
      <c r="L841" s="491">
        <v>0</v>
      </c>
      <c r="M841" s="196">
        <f>+L841-I841</f>
        <v>0</v>
      </c>
      <c r="N841" s="198">
        <f>IF(M841=0,0,(IF(I841=M841=0,1,(IF(I841=0,1,M841/I841)))))</f>
        <v>0</v>
      </c>
      <c r="O841" s="506"/>
      <c r="P841" s="301"/>
      <c r="Q841" s="301"/>
      <c r="R841" s="302"/>
      <c r="S841" s="302"/>
      <c r="T841" s="302"/>
      <c r="U841" s="302"/>
      <c r="V841" s="302"/>
      <c r="W841" s="302"/>
      <c r="X841" s="302"/>
      <c r="Y841" s="302"/>
      <c r="Z841" s="302"/>
      <c r="AA841" s="302"/>
      <c r="AB841" s="302"/>
      <c r="AC841" s="302"/>
      <c r="AD841" s="302"/>
      <c r="AE841" s="302"/>
      <c r="AF841" s="302"/>
    </row>
    <row r="842" spans="1:32" ht="15.75" customHeight="1" outlineLevel="1">
      <c r="A842" s="298"/>
      <c r="B842" s="169" t="s">
        <v>1143</v>
      </c>
      <c r="C842" s="193" t="s">
        <v>1144</v>
      </c>
      <c r="D842" s="485" t="s">
        <v>40</v>
      </c>
      <c r="E842" s="482"/>
      <c r="F842" s="483"/>
      <c r="G842" s="484"/>
      <c r="H842" s="180">
        <f>G842*E842</f>
        <v>0</v>
      </c>
      <c r="I842" s="180">
        <f>IF(D842="SI",H842,0)</f>
        <v>0</v>
      </c>
      <c r="J842" s="506"/>
      <c r="K842" s="507"/>
      <c r="L842" s="491">
        <v>0</v>
      </c>
      <c r="M842" s="196">
        <f>+L842-I842</f>
        <v>0</v>
      </c>
      <c r="N842" s="198">
        <f>IF(M842=0,0,(IF(I842=M842=0,1,(IF(I842=0,1,M842/I842)))))</f>
        <v>0</v>
      </c>
      <c r="O842" s="506"/>
      <c r="P842" s="301"/>
      <c r="Q842" s="301"/>
      <c r="R842" s="302"/>
      <c r="S842" s="302"/>
      <c r="T842" s="302"/>
      <c r="U842" s="302"/>
      <c r="V842" s="302"/>
      <c r="W842" s="302"/>
      <c r="X842" s="302"/>
      <c r="Y842" s="302"/>
      <c r="Z842" s="302"/>
      <c r="AA842" s="302"/>
      <c r="AB842" s="302"/>
      <c r="AC842" s="302"/>
      <c r="AD842" s="302"/>
      <c r="AE842" s="302"/>
      <c r="AF842" s="302"/>
    </row>
    <row r="843" spans="1:32" ht="15.75" customHeight="1">
      <c r="A843" s="298"/>
      <c r="B843" s="206"/>
      <c r="C843" s="303"/>
      <c r="D843" s="208"/>
      <c r="E843" s="570" t="s">
        <v>49</v>
      </c>
      <c r="F843" s="568"/>
      <c r="G843" s="574"/>
      <c r="H843" s="386">
        <f>SUM(H839:H842)</f>
        <v>0</v>
      </c>
      <c r="I843" s="386">
        <f>SUM(I839:I842)</f>
        <v>0</v>
      </c>
      <c r="J843" s="308"/>
      <c r="K843" s="387"/>
      <c r="L843" s="390">
        <f>SUM(L839:L842)</f>
        <v>0</v>
      </c>
      <c r="M843" s="390">
        <f>SUM(M839:M842)</f>
        <v>0</v>
      </c>
      <c r="N843" s="211">
        <f>IF(M843=0,0,(IF(I843=M843=0,1,(IF(I843=0,1,M843/I843)))))</f>
        <v>0</v>
      </c>
      <c r="O843" s="308"/>
      <c r="P843" s="301"/>
      <c r="Q843" s="301"/>
      <c r="R843" s="302"/>
      <c r="S843" s="302"/>
      <c r="T843" s="302"/>
      <c r="U843" s="302"/>
      <c r="V843" s="302"/>
      <c r="W843" s="302"/>
      <c r="X843" s="302"/>
      <c r="Y843" s="302"/>
      <c r="Z843" s="302"/>
      <c r="AA843" s="302"/>
      <c r="AB843" s="302"/>
      <c r="AC843" s="302"/>
      <c r="AD843" s="302"/>
      <c r="AE843" s="302"/>
      <c r="AF843" s="302"/>
    </row>
    <row r="844" spans="1:32" ht="15.75" customHeight="1">
      <c r="A844" s="298"/>
      <c r="B844" s="212"/>
      <c r="C844" s="222"/>
      <c r="D844" s="212"/>
      <c r="E844" s="223"/>
      <c r="F844" s="224"/>
      <c r="G844" s="225"/>
      <c r="H844" s="221"/>
      <c r="I844" s="221"/>
      <c r="J844" s="219"/>
      <c r="K844" s="220"/>
      <c r="L844" s="221"/>
      <c r="M844" s="221"/>
      <c r="N844" s="53"/>
      <c r="O844" s="219"/>
      <c r="P844" s="301"/>
      <c r="Q844" s="301"/>
      <c r="R844" s="302"/>
      <c r="S844" s="302"/>
      <c r="T844" s="302"/>
      <c r="U844" s="302"/>
      <c r="V844" s="302"/>
      <c r="W844" s="302"/>
      <c r="X844" s="302"/>
      <c r="Y844" s="302"/>
      <c r="Z844" s="302"/>
      <c r="AA844" s="302"/>
      <c r="AB844" s="302"/>
      <c r="AC844" s="302"/>
      <c r="AD844" s="302"/>
      <c r="AE844" s="302"/>
      <c r="AF844" s="302"/>
    </row>
    <row r="845" spans="1:32" ht="15.75" customHeight="1">
      <c r="A845" s="298"/>
      <c r="B845" s="212"/>
      <c r="C845" s="393"/>
      <c r="D845" s="206"/>
      <c r="E845" s="223"/>
      <c r="F845" s="224"/>
      <c r="G845" s="225"/>
      <c r="H845" s="221"/>
      <c r="I845" s="221"/>
      <c r="J845" s="219"/>
      <c r="K845" s="220"/>
      <c r="L845" s="221"/>
      <c r="M845" s="221"/>
      <c r="N845" s="53"/>
      <c r="O845" s="219"/>
      <c r="P845" s="301"/>
      <c r="Q845" s="301"/>
      <c r="R845" s="302"/>
      <c r="S845" s="302"/>
      <c r="T845" s="302"/>
      <c r="U845" s="302"/>
      <c r="V845" s="302"/>
      <c r="W845" s="302"/>
      <c r="X845" s="302"/>
      <c r="Y845" s="302"/>
      <c r="Z845" s="302"/>
      <c r="AA845" s="302"/>
      <c r="AB845" s="302"/>
      <c r="AC845" s="302"/>
      <c r="AD845" s="302"/>
      <c r="AE845" s="302"/>
      <c r="AF845" s="302"/>
    </row>
    <row r="846" spans="1:32" ht="15.75" customHeight="1">
      <c r="A846" s="298"/>
      <c r="B846" s="299">
        <v>10</v>
      </c>
      <c r="C846" s="300" t="s">
        <v>1145</v>
      </c>
      <c r="D846" s="570"/>
      <c r="E846" s="568"/>
      <c r="F846" s="568"/>
      <c r="G846" s="571"/>
      <c r="H846" s="570"/>
      <c r="I846" s="571"/>
      <c r="J846" s="584"/>
      <c r="K846" s="568"/>
      <c r="L846" s="568"/>
      <c r="M846" s="574"/>
      <c r="N846" s="570"/>
      <c r="O846" s="571"/>
      <c r="P846" s="301"/>
      <c r="Q846" s="301"/>
      <c r="R846" s="302"/>
      <c r="S846" s="302"/>
      <c r="T846" s="302"/>
      <c r="U846" s="302"/>
      <c r="V846" s="302"/>
      <c r="W846" s="302"/>
      <c r="X846" s="302"/>
      <c r="Y846" s="302"/>
      <c r="Z846" s="302"/>
      <c r="AA846" s="302"/>
      <c r="AB846" s="302"/>
      <c r="AC846" s="302"/>
      <c r="AD846" s="302"/>
      <c r="AE846" s="302"/>
      <c r="AF846" s="302"/>
    </row>
    <row r="847" spans="1:32" ht="15.75" customHeight="1" outlineLevel="1">
      <c r="A847" s="298"/>
      <c r="B847" s="204" t="s">
        <v>1146</v>
      </c>
      <c r="C847" s="193" t="s">
        <v>1147</v>
      </c>
      <c r="D847" s="485" t="s">
        <v>40</v>
      </c>
      <c r="E847" s="482"/>
      <c r="F847" s="483"/>
      <c r="G847" s="484"/>
      <c r="H847" s="180">
        <f t="shared" ref="H847:H855" si="330">G847*E847</f>
        <v>0</v>
      </c>
      <c r="I847" s="180">
        <f t="shared" ref="I847:I855" si="331">IF(D847="SI",H847,0)</f>
        <v>0</v>
      </c>
      <c r="J847" s="506"/>
      <c r="K847" s="507"/>
      <c r="L847" s="491">
        <v>0</v>
      </c>
      <c r="M847" s="196">
        <f t="shared" ref="M847:M855" si="332">+L847-I847</f>
        <v>0</v>
      </c>
      <c r="N847" s="198">
        <f t="shared" ref="N847:N856" si="333">IF(M847=0,0,(IF(I847=M847=0,1,(IF(I847=0,1,M847/I847)))))</f>
        <v>0</v>
      </c>
      <c r="O847" s="506"/>
      <c r="P847" s="301"/>
      <c r="Q847" s="301"/>
      <c r="R847" s="302"/>
      <c r="S847" s="302"/>
      <c r="T847" s="302"/>
      <c r="U847" s="302"/>
      <c r="V847" s="302"/>
      <c r="W847" s="302"/>
      <c r="X847" s="302"/>
      <c r="Y847" s="302"/>
      <c r="Z847" s="302"/>
      <c r="AA847" s="302"/>
      <c r="AB847" s="302"/>
      <c r="AC847" s="302"/>
      <c r="AD847" s="302"/>
      <c r="AE847" s="302"/>
      <c r="AF847" s="302"/>
    </row>
    <row r="848" spans="1:32" ht="15.75" customHeight="1" outlineLevel="1">
      <c r="A848" s="298"/>
      <c r="B848" s="204" t="s">
        <v>1148</v>
      </c>
      <c r="C848" s="193" t="s">
        <v>1149</v>
      </c>
      <c r="D848" s="485" t="s">
        <v>40</v>
      </c>
      <c r="E848" s="482"/>
      <c r="F848" s="483"/>
      <c r="G848" s="484"/>
      <c r="H848" s="180">
        <f t="shared" si="330"/>
        <v>0</v>
      </c>
      <c r="I848" s="180">
        <f t="shared" si="331"/>
        <v>0</v>
      </c>
      <c r="J848" s="506"/>
      <c r="K848" s="507"/>
      <c r="L848" s="491">
        <v>0</v>
      </c>
      <c r="M848" s="196">
        <f t="shared" si="332"/>
        <v>0</v>
      </c>
      <c r="N848" s="198">
        <f t="shared" si="333"/>
        <v>0</v>
      </c>
      <c r="O848" s="506"/>
      <c r="P848" s="301"/>
      <c r="Q848" s="301"/>
      <c r="R848" s="302"/>
      <c r="S848" s="302"/>
      <c r="T848" s="302"/>
      <c r="U848" s="302"/>
      <c r="V848" s="302"/>
      <c r="W848" s="302"/>
      <c r="X848" s="302"/>
      <c r="Y848" s="302"/>
      <c r="Z848" s="302"/>
      <c r="AA848" s="302"/>
      <c r="AB848" s="302"/>
      <c r="AC848" s="302"/>
      <c r="AD848" s="302"/>
      <c r="AE848" s="302"/>
      <c r="AF848" s="302"/>
    </row>
    <row r="849" spans="1:32" ht="15.75" customHeight="1" outlineLevel="1">
      <c r="A849" s="298"/>
      <c r="B849" s="204" t="s">
        <v>1150</v>
      </c>
      <c r="C849" s="193" t="s">
        <v>1141</v>
      </c>
      <c r="D849" s="485" t="s">
        <v>40</v>
      </c>
      <c r="E849" s="482"/>
      <c r="F849" s="483"/>
      <c r="G849" s="484"/>
      <c r="H849" s="180">
        <f t="shared" si="330"/>
        <v>0</v>
      </c>
      <c r="I849" s="180">
        <f t="shared" si="331"/>
        <v>0</v>
      </c>
      <c r="J849" s="506"/>
      <c r="K849" s="507"/>
      <c r="L849" s="491">
        <v>0</v>
      </c>
      <c r="M849" s="196">
        <f t="shared" si="332"/>
        <v>0</v>
      </c>
      <c r="N849" s="198">
        <f t="shared" si="333"/>
        <v>0</v>
      </c>
      <c r="O849" s="506"/>
      <c r="P849" s="301"/>
      <c r="Q849" s="301"/>
      <c r="R849" s="302"/>
      <c r="S849" s="302"/>
      <c r="T849" s="302"/>
      <c r="U849" s="302"/>
      <c r="V849" s="302"/>
      <c r="W849" s="302"/>
      <c r="X849" s="302"/>
      <c r="Y849" s="302"/>
      <c r="Z849" s="302"/>
      <c r="AA849" s="302"/>
      <c r="AB849" s="302"/>
      <c r="AC849" s="302"/>
      <c r="AD849" s="302"/>
      <c r="AE849" s="302"/>
      <c r="AF849" s="302"/>
    </row>
    <row r="850" spans="1:32" ht="15.75" customHeight="1" outlineLevel="1">
      <c r="A850" s="298"/>
      <c r="B850" s="204" t="s">
        <v>1151</v>
      </c>
      <c r="C850" s="193" t="s">
        <v>1152</v>
      </c>
      <c r="D850" s="485" t="s">
        <v>40</v>
      </c>
      <c r="E850" s="482"/>
      <c r="F850" s="483"/>
      <c r="G850" s="484"/>
      <c r="H850" s="180">
        <f t="shared" si="330"/>
        <v>0</v>
      </c>
      <c r="I850" s="180">
        <f t="shared" si="331"/>
        <v>0</v>
      </c>
      <c r="J850" s="506"/>
      <c r="K850" s="507"/>
      <c r="L850" s="491">
        <v>0</v>
      </c>
      <c r="M850" s="196">
        <f t="shared" si="332"/>
        <v>0</v>
      </c>
      <c r="N850" s="198">
        <f t="shared" si="333"/>
        <v>0</v>
      </c>
      <c r="O850" s="506"/>
      <c r="P850" s="301"/>
      <c r="Q850" s="301"/>
      <c r="R850" s="302"/>
      <c r="S850" s="302"/>
      <c r="T850" s="302"/>
      <c r="U850" s="302"/>
      <c r="V850" s="302"/>
      <c r="W850" s="302"/>
      <c r="X850" s="302"/>
      <c r="Y850" s="302"/>
      <c r="Z850" s="302"/>
      <c r="AA850" s="302"/>
      <c r="AB850" s="302"/>
      <c r="AC850" s="302"/>
      <c r="AD850" s="302"/>
      <c r="AE850" s="302"/>
      <c r="AF850" s="302"/>
    </row>
    <row r="851" spans="1:32" ht="15.75" customHeight="1" outlineLevel="1">
      <c r="A851" s="298"/>
      <c r="B851" s="204" t="s">
        <v>1153</v>
      </c>
      <c r="C851" s="193" t="s">
        <v>1154</v>
      </c>
      <c r="D851" s="485" t="s">
        <v>40</v>
      </c>
      <c r="E851" s="482"/>
      <c r="F851" s="483"/>
      <c r="G851" s="484"/>
      <c r="H851" s="180">
        <f t="shared" si="330"/>
        <v>0</v>
      </c>
      <c r="I851" s="180">
        <f t="shared" si="331"/>
        <v>0</v>
      </c>
      <c r="J851" s="506"/>
      <c r="K851" s="507"/>
      <c r="L851" s="491">
        <v>0</v>
      </c>
      <c r="M851" s="196">
        <f t="shared" si="332"/>
        <v>0</v>
      </c>
      <c r="N851" s="198">
        <f t="shared" si="333"/>
        <v>0</v>
      </c>
      <c r="O851" s="506"/>
      <c r="P851" s="301"/>
      <c r="Q851" s="301"/>
      <c r="R851" s="302"/>
      <c r="S851" s="302"/>
      <c r="T851" s="302"/>
      <c r="U851" s="302"/>
      <c r="V851" s="302"/>
      <c r="W851" s="302"/>
      <c r="X851" s="302"/>
      <c r="Y851" s="302"/>
      <c r="Z851" s="302"/>
      <c r="AA851" s="302"/>
      <c r="AB851" s="302"/>
      <c r="AC851" s="302"/>
      <c r="AD851" s="302"/>
      <c r="AE851" s="302"/>
      <c r="AF851" s="302"/>
    </row>
    <row r="852" spans="1:32" ht="15.75" customHeight="1" outlineLevel="1">
      <c r="A852" s="298"/>
      <c r="B852" s="204" t="s">
        <v>1155</v>
      </c>
      <c r="C852" s="193" t="s">
        <v>154</v>
      </c>
      <c r="D852" s="485" t="s">
        <v>40</v>
      </c>
      <c r="E852" s="482"/>
      <c r="F852" s="483"/>
      <c r="G852" s="484"/>
      <c r="H852" s="180">
        <f t="shared" si="330"/>
        <v>0</v>
      </c>
      <c r="I852" s="180">
        <f t="shared" si="331"/>
        <v>0</v>
      </c>
      <c r="J852" s="506"/>
      <c r="K852" s="507"/>
      <c r="L852" s="491">
        <v>0</v>
      </c>
      <c r="M852" s="196">
        <f t="shared" si="332"/>
        <v>0</v>
      </c>
      <c r="N852" s="198">
        <f t="shared" si="333"/>
        <v>0</v>
      </c>
      <c r="O852" s="506"/>
      <c r="P852" s="301"/>
      <c r="Q852" s="301"/>
      <c r="R852" s="302"/>
      <c r="S852" s="302"/>
      <c r="T852" s="302"/>
      <c r="U852" s="302"/>
      <c r="V852" s="302"/>
      <c r="W852" s="302"/>
      <c r="X852" s="302"/>
      <c r="Y852" s="302"/>
      <c r="Z852" s="302"/>
      <c r="AA852" s="302"/>
      <c r="AB852" s="302"/>
      <c r="AC852" s="302"/>
      <c r="AD852" s="302"/>
      <c r="AE852" s="302"/>
      <c r="AF852" s="302"/>
    </row>
    <row r="853" spans="1:32" ht="15.75" customHeight="1" outlineLevel="1">
      <c r="A853" s="298"/>
      <c r="B853" s="204" t="s">
        <v>1156</v>
      </c>
      <c r="C853" s="394" t="s">
        <v>1157</v>
      </c>
      <c r="D853" s="485" t="s">
        <v>40</v>
      </c>
      <c r="E853" s="482"/>
      <c r="F853" s="483"/>
      <c r="G853" s="484"/>
      <c r="H853" s="180">
        <f t="shared" si="330"/>
        <v>0</v>
      </c>
      <c r="I853" s="180">
        <f t="shared" si="331"/>
        <v>0</v>
      </c>
      <c r="J853" s="506"/>
      <c r="K853" s="507"/>
      <c r="L853" s="491">
        <v>0</v>
      </c>
      <c r="M853" s="196">
        <f t="shared" si="332"/>
        <v>0</v>
      </c>
      <c r="N853" s="198">
        <f t="shared" si="333"/>
        <v>0</v>
      </c>
      <c r="O853" s="506"/>
      <c r="P853" s="301"/>
      <c r="Q853" s="301"/>
      <c r="R853" s="302"/>
      <c r="S853" s="302"/>
      <c r="T853" s="302"/>
      <c r="U853" s="302"/>
      <c r="V853" s="302"/>
      <c r="W853" s="302"/>
      <c r="X853" s="302"/>
      <c r="Y853" s="302"/>
      <c r="Z853" s="302"/>
      <c r="AA853" s="302"/>
      <c r="AB853" s="302"/>
      <c r="AC853" s="302"/>
      <c r="AD853" s="302"/>
      <c r="AE853" s="302"/>
      <c r="AF853" s="302"/>
    </row>
    <row r="854" spans="1:32" ht="15.75" customHeight="1" outlineLevel="1">
      <c r="A854" s="298"/>
      <c r="B854" s="204" t="s">
        <v>1158</v>
      </c>
      <c r="C854" s="394" t="s">
        <v>1159</v>
      </c>
      <c r="D854" s="485" t="s">
        <v>40</v>
      </c>
      <c r="E854" s="482"/>
      <c r="F854" s="483"/>
      <c r="G854" s="484"/>
      <c r="H854" s="180">
        <f t="shared" si="330"/>
        <v>0</v>
      </c>
      <c r="I854" s="180">
        <f t="shared" si="331"/>
        <v>0</v>
      </c>
      <c r="J854" s="506"/>
      <c r="K854" s="507"/>
      <c r="L854" s="491">
        <v>0</v>
      </c>
      <c r="M854" s="196">
        <f t="shared" si="332"/>
        <v>0</v>
      </c>
      <c r="N854" s="198">
        <f t="shared" si="333"/>
        <v>0</v>
      </c>
      <c r="O854" s="506"/>
      <c r="P854" s="301"/>
      <c r="Q854" s="301"/>
      <c r="R854" s="302"/>
      <c r="S854" s="302"/>
      <c r="T854" s="302"/>
      <c r="U854" s="302"/>
      <c r="V854" s="302"/>
      <c r="W854" s="302"/>
      <c r="X854" s="302"/>
      <c r="Y854" s="302"/>
      <c r="Z854" s="302"/>
      <c r="AA854" s="302"/>
      <c r="AB854" s="302"/>
      <c r="AC854" s="302"/>
      <c r="AD854" s="302"/>
      <c r="AE854" s="302"/>
      <c r="AF854" s="302"/>
    </row>
    <row r="855" spans="1:32" ht="15.75" customHeight="1" outlineLevel="1">
      <c r="A855" s="298"/>
      <c r="B855" s="204" t="s">
        <v>1160</v>
      </c>
      <c r="C855" s="193" t="s">
        <v>75</v>
      </c>
      <c r="D855" s="485" t="s">
        <v>40</v>
      </c>
      <c r="E855" s="482"/>
      <c r="F855" s="483"/>
      <c r="G855" s="484"/>
      <c r="H855" s="180">
        <f t="shared" si="330"/>
        <v>0</v>
      </c>
      <c r="I855" s="180">
        <f t="shared" si="331"/>
        <v>0</v>
      </c>
      <c r="J855" s="506"/>
      <c r="K855" s="507"/>
      <c r="L855" s="491">
        <v>0</v>
      </c>
      <c r="M855" s="196">
        <f t="shared" si="332"/>
        <v>0</v>
      </c>
      <c r="N855" s="198">
        <f t="shared" si="333"/>
        <v>0</v>
      </c>
      <c r="O855" s="506"/>
      <c r="P855" s="301"/>
      <c r="Q855" s="301"/>
      <c r="R855" s="302"/>
      <c r="S855" s="302"/>
      <c r="T855" s="302"/>
      <c r="U855" s="302"/>
      <c r="V855" s="302"/>
      <c r="W855" s="302"/>
      <c r="X855" s="302"/>
      <c r="Y855" s="302"/>
      <c r="Z855" s="302"/>
      <c r="AA855" s="302"/>
      <c r="AB855" s="302"/>
      <c r="AC855" s="302"/>
      <c r="AD855" s="302"/>
      <c r="AE855" s="302"/>
      <c r="AF855" s="302"/>
    </row>
    <row r="856" spans="1:32" ht="15.75" customHeight="1">
      <c r="A856" s="298"/>
      <c r="B856" s="206"/>
      <c r="C856" s="303"/>
      <c r="D856" s="208"/>
      <c r="E856" s="570" t="s">
        <v>49</v>
      </c>
      <c r="F856" s="568"/>
      <c r="G856" s="574"/>
      <c r="H856" s="386">
        <f>SUM(H847:H855)</f>
        <v>0</v>
      </c>
      <c r="I856" s="386">
        <f>SUM(I847:I855)</f>
        <v>0</v>
      </c>
      <c r="J856" s="308"/>
      <c r="K856" s="387"/>
      <c r="L856" s="390">
        <f>SUM(L847:L855)</f>
        <v>0</v>
      </c>
      <c r="M856" s="390">
        <f>SUM(M847:M855)</f>
        <v>0</v>
      </c>
      <c r="N856" s="211">
        <f t="shared" si="333"/>
        <v>0</v>
      </c>
      <c r="O856" s="308"/>
      <c r="P856" s="301"/>
      <c r="Q856" s="301"/>
      <c r="R856" s="302"/>
      <c r="S856" s="302"/>
      <c r="T856" s="302"/>
      <c r="U856" s="302"/>
      <c r="V856" s="302"/>
      <c r="W856" s="302"/>
      <c r="X856" s="302"/>
      <c r="Y856" s="302"/>
      <c r="Z856" s="302"/>
      <c r="AA856" s="302"/>
      <c r="AB856" s="302"/>
      <c r="AC856" s="302"/>
      <c r="AD856" s="302"/>
      <c r="AE856" s="302"/>
      <c r="AF856" s="302"/>
    </row>
    <row r="857" spans="1:32" ht="15.75" customHeight="1">
      <c r="A857" s="298"/>
      <c r="B857" s="223"/>
      <c r="C857" s="222"/>
      <c r="D857" s="212"/>
      <c r="E857" s="223"/>
      <c r="F857" s="224"/>
      <c r="G857" s="225"/>
      <c r="H857" s="221"/>
      <c r="I857" s="221"/>
      <c r="J857" s="219"/>
      <c r="K857" s="220"/>
      <c r="L857" s="221"/>
      <c r="M857" s="221"/>
      <c r="N857" s="53"/>
      <c r="O857" s="219"/>
      <c r="P857" s="301"/>
      <c r="Q857" s="301"/>
      <c r="R857" s="302"/>
      <c r="S857" s="302"/>
      <c r="T857" s="302"/>
      <c r="U857" s="302"/>
      <c r="V857" s="302"/>
      <c r="W857" s="302"/>
      <c r="X857" s="302"/>
      <c r="Y857" s="302"/>
      <c r="Z857" s="302"/>
      <c r="AA857" s="302"/>
      <c r="AB857" s="302"/>
      <c r="AC857" s="302"/>
      <c r="AD857" s="302"/>
      <c r="AE857" s="302"/>
      <c r="AF857" s="302"/>
    </row>
    <row r="858" spans="1:32" ht="15.75" customHeight="1">
      <c r="A858" s="298"/>
      <c r="B858" s="212"/>
      <c r="C858" s="393"/>
      <c r="D858" s="206"/>
      <c r="E858" s="223"/>
      <c r="F858" s="224"/>
      <c r="G858" s="225"/>
      <c r="H858" s="221"/>
      <c r="I858" s="221"/>
      <c r="J858" s="219"/>
      <c r="K858" s="220"/>
      <c r="L858" s="221"/>
      <c r="M858" s="221"/>
      <c r="N858" s="53"/>
      <c r="O858" s="219"/>
      <c r="P858" s="301"/>
      <c r="Q858" s="301"/>
      <c r="R858" s="302"/>
      <c r="S858" s="302"/>
      <c r="T858" s="302"/>
      <c r="U858" s="302"/>
      <c r="V858" s="302"/>
      <c r="W858" s="302"/>
      <c r="X858" s="302"/>
      <c r="Y858" s="302"/>
      <c r="Z858" s="302"/>
      <c r="AA858" s="302"/>
      <c r="AB858" s="302"/>
      <c r="AC858" s="302"/>
      <c r="AD858" s="302"/>
      <c r="AE858" s="302"/>
      <c r="AF858" s="302"/>
    </row>
    <row r="859" spans="1:32" ht="15.75" customHeight="1">
      <c r="A859" s="298"/>
      <c r="B859" s="299">
        <v>11</v>
      </c>
      <c r="C859" s="300" t="s">
        <v>78</v>
      </c>
      <c r="D859" s="570"/>
      <c r="E859" s="568"/>
      <c r="F859" s="568"/>
      <c r="G859" s="571"/>
      <c r="H859" s="570"/>
      <c r="I859" s="571"/>
      <c r="J859" s="584"/>
      <c r="K859" s="568"/>
      <c r="L859" s="568"/>
      <c r="M859" s="574"/>
      <c r="N859" s="570"/>
      <c r="O859" s="571"/>
      <c r="P859" s="301"/>
      <c r="Q859" s="301"/>
      <c r="R859" s="302"/>
      <c r="S859" s="302"/>
      <c r="T859" s="302"/>
      <c r="U859" s="302"/>
      <c r="V859" s="302"/>
      <c r="W859" s="302"/>
      <c r="X859" s="302"/>
      <c r="Y859" s="302"/>
      <c r="Z859" s="302"/>
      <c r="AA859" s="302"/>
      <c r="AB859" s="302"/>
      <c r="AC859" s="302"/>
      <c r="AD859" s="302"/>
      <c r="AE859" s="302"/>
      <c r="AF859" s="302"/>
    </row>
    <row r="860" spans="1:32" ht="15.75" customHeight="1" outlineLevel="1">
      <c r="A860" s="298"/>
      <c r="B860" s="369" t="s">
        <v>1161</v>
      </c>
      <c r="C860" s="193" t="s">
        <v>1162</v>
      </c>
      <c r="D860" s="485" t="s">
        <v>40</v>
      </c>
      <c r="E860" s="482"/>
      <c r="F860" s="483"/>
      <c r="G860" s="484"/>
      <c r="H860" s="180">
        <f t="shared" ref="H860:H868" si="334">G860*E860</f>
        <v>0</v>
      </c>
      <c r="I860" s="180">
        <f t="shared" ref="I860:I868" si="335">IF(D860="SI",H860,0)</f>
        <v>0</v>
      </c>
      <c r="J860" s="506"/>
      <c r="K860" s="507"/>
      <c r="L860" s="491">
        <v>0</v>
      </c>
      <c r="M860" s="196">
        <f t="shared" ref="M860:M868" si="336">+L860-I860</f>
        <v>0</v>
      </c>
      <c r="N860" s="198">
        <f t="shared" ref="N860:N869" si="337">IF(M860=0,0,(IF(I860=M860=0,1,(IF(I860=0,1,M860/I860)))))</f>
        <v>0</v>
      </c>
      <c r="O860" s="506"/>
      <c r="P860" s="301"/>
      <c r="Q860" s="301"/>
      <c r="R860" s="302"/>
      <c r="S860" s="302"/>
      <c r="T860" s="302"/>
      <c r="U860" s="302"/>
      <c r="V860" s="302"/>
      <c r="W860" s="302"/>
      <c r="X860" s="302"/>
      <c r="Y860" s="302"/>
      <c r="Z860" s="302"/>
      <c r="AA860" s="302"/>
      <c r="AB860" s="302"/>
      <c r="AC860" s="302"/>
      <c r="AD860" s="302"/>
      <c r="AE860" s="302"/>
      <c r="AF860" s="302"/>
    </row>
    <row r="861" spans="1:32" ht="15.75" customHeight="1" outlineLevel="1">
      <c r="A861" s="298"/>
      <c r="B861" s="369" t="s">
        <v>1163</v>
      </c>
      <c r="C861" s="193" t="s">
        <v>1164</v>
      </c>
      <c r="D861" s="485" t="s">
        <v>40</v>
      </c>
      <c r="E861" s="482"/>
      <c r="F861" s="483"/>
      <c r="G861" s="484"/>
      <c r="H861" s="180">
        <f t="shared" si="334"/>
        <v>0</v>
      </c>
      <c r="I861" s="180">
        <f t="shared" si="335"/>
        <v>0</v>
      </c>
      <c r="J861" s="506"/>
      <c r="K861" s="507"/>
      <c r="L861" s="491">
        <v>0</v>
      </c>
      <c r="M861" s="196">
        <f t="shared" si="336"/>
        <v>0</v>
      </c>
      <c r="N861" s="198">
        <f t="shared" si="337"/>
        <v>0</v>
      </c>
      <c r="O861" s="506"/>
      <c r="P861" s="301"/>
      <c r="Q861" s="301"/>
      <c r="R861" s="302"/>
      <c r="S861" s="302"/>
      <c r="T861" s="302"/>
      <c r="U861" s="302"/>
      <c r="V861" s="302"/>
      <c r="W861" s="302"/>
      <c r="X861" s="302"/>
      <c r="Y861" s="302"/>
      <c r="Z861" s="302"/>
      <c r="AA861" s="302"/>
      <c r="AB861" s="302"/>
      <c r="AC861" s="302"/>
      <c r="AD861" s="302"/>
      <c r="AE861" s="302"/>
      <c r="AF861" s="302"/>
    </row>
    <row r="862" spans="1:32" ht="15.75" customHeight="1" outlineLevel="1">
      <c r="A862" s="298"/>
      <c r="B862" s="369" t="s">
        <v>1165</v>
      </c>
      <c r="C862" s="193" t="s">
        <v>1166</v>
      </c>
      <c r="D862" s="485" t="s">
        <v>40</v>
      </c>
      <c r="E862" s="482"/>
      <c r="F862" s="483"/>
      <c r="G862" s="484"/>
      <c r="H862" s="180">
        <f t="shared" si="334"/>
        <v>0</v>
      </c>
      <c r="I862" s="180">
        <f t="shared" si="335"/>
        <v>0</v>
      </c>
      <c r="J862" s="506"/>
      <c r="K862" s="507"/>
      <c r="L862" s="491">
        <v>0</v>
      </c>
      <c r="M862" s="196">
        <f t="shared" si="336"/>
        <v>0</v>
      </c>
      <c r="N862" s="198">
        <f t="shared" si="337"/>
        <v>0</v>
      </c>
      <c r="O862" s="506"/>
      <c r="P862" s="301"/>
      <c r="Q862" s="301"/>
      <c r="R862" s="302"/>
      <c r="S862" s="302"/>
      <c r="T862" s="302"/>
      <c r="U862" s="302"/>
      <c r="V862" s="302"/>
      <c r="W862" s="302"/>
      <c r="X862" s="302"/>
      <c r="Y862" s="302"/>
      <c r="Z862" s="302"/>
      <c r="AA862" s="302"/>
      <c r="AB862" s="302"/>
      <c r="AC862" s="302"/>
      <c r="AD862" s="302"/>
      <c r="AE862" s="302"/>
      <c r="AF862" s="302"/>
    </row>
    <row r="863" spans="1:32" ht="15.75" customHeight="1" outlineLevel="1">
      <c r="A863" s="298"/>
      <c r="B863" s="369" t="s">
        <v>1167</v>
      </c>
      <c r="C863" s="193" t="s">
        <v>1168</v>
      </c>
      <c r="D863" s="485" t="s">
        <v>40</v>
      </c>
      <c r="E863" s="482"/>
      <c r="F863" s="483"/>
      <c r="G863" s="484"/>
      <c r="H863" s="180">
        <f t="shared" si="334"/>
        <v>0</v>
      </c>
      <c r="I863" s="180">
        <f t="shared" si="335"/>
        <v>0</v>
      </c>
      <c r="J863" s="506"/>
      <c r="K863" s="507"/>
      <c r="L863" s="491">
        <v>0</v>
      </c>
      <c r="M863" s="196">
        <f t="shared" si="336"/>
        <v>0</v>
      </c>
      <c r="N863" s="198">
        <f t="shared" si="337"/>
        <v>0</v>
      </c>
      <c r="O863" s="506"/>
      <c r="P863" s="301"/>
      <c r="Q863" s="301"/>
      <c r="R863" s="302"/>
      <c r="S863" s="302"/>
      <c r="T863" s="302"/>
      <c r="U863" s="302"/>
      <c r="V863" s="302"/>
      <c r="W863" s="302"/>
      <c r="X863" s="302"/>
      <c r="Y863" s="302"/>
      <c r="Z863" s="302"/>
      <c r="AA863" s="302"/>
      <c r="AB863" s="302"/>
      <c r="AC863" s="302"/>
      <c r="AD863" s="302"/>
      <c r="AE863" s="302"/>
      <c r="AF863" s="302"/>
    </row>
    <row r="864" spans="1:32" ht="15.75" customHeight="1" outlineLevel="1">
      <c r="A864" s="298"/>
      <c r="B864" s="369" t="s">
        <v>1169</v>
      </c>
      <c r="C864" s="193" t="s">
        <v>1170</v>
      </c>
      <c r="D864" s="485" t="s">
        <v>40</v>
      </c>
      <c r="E864" s="482"/>
      <c r="F864" s="483"/>
      <c r="G864" s="484"/>
      <c r="H864" s="180">
        <f t="shared" si="334"/>
        <v>0</v>
      </c>
      <c r="I864" s="180">
        <f t="shared" si="335"/>
        <v>0</v>
      </c>
      <c r="J864" s="506"/>
      <c r="K864" s="507"/>
      <c r="L864" s="491">
        <v>0</v>
      </c>
      <c r="M864" s="196">
        <f t="shared" si="336"/>
        <v>0</v>
      </c>
      <c r="N864" s="198">
        <f t="shared" si="337"/>
        <v>0</v>
      </c>
      <c r="O864" s="506"/>
      <c r="P864" s="301"/>
      <c r="Q864" s="301"/>
      <c r="R864" s="302"/>
      <c r="S864" s="302"/>
      <c r="T864" s="302"/>
      <c r="U864" s="302"/>
      <c r="V864" s="302"/>
      <c r="W864" s="302"/>
      <c r="X864" s="302"/>
      <c r="Y864" s="302"/>
      <c r="Z864" s="302"/>
      <c r="AA864" s="302"/>
      <c r="AB864" s="302"/>
      <c r="AC864" s="302"/>
      <c r="AD864" s="302"/>
      <c r="AE864" s="302"/>
      <c r="AF864" s="302"/>
    </row>
    <row r="865" spans="1:32" ht="15.75" customHeight="1" outlineLevel="1">
      <c r="A865" s="298"/>
      <c r="B865" s="369" t="s">
        <v>1171</v>
      </c>
      <c r="C865" s="193" t="s">
        <v>1172</v>
      </c>
      <c r="D865" s="485" t="s">
        <v>40</v>
      </c>
      <c r="E865" s="482"/>
      <c r="F865" s="483"/>
      <c r="G865" s="484"/>
      <c r="H865" s="180">
        <f t="shared" si="334"/>
        <v>0</v>
      </c>
      <c r="I865" s="180">
        <f t="shared" si="335"/>
        <v>0</v>
      </c>
      <c r="J865" s="506"/>
      <c r="K865" s="507"/>
      <c r="L865" s="491">
        <v>0</v>
      </c>
      <c r="M865" s="196">
        <f t="shared" si="336"/>
        <v>0</v>
      </c>
      <c r="N865" s="198">
        <f t="shared" si="337"/>
        <v>0</v>
      </c>
      <c r="O865" s="506"/>
      <c r="P865" s="301"/>
      <c r="Q865" s="301"/>
      <c r="R865" s="302"/>
      <c r="S865" s="302"/>
      <c r="T865" s="302"/>
      <c r="U865" s="302"/>
      <c r="V865" s="302"/>
      <c r="W865" s="302"/>
      <c r="X865" s="302"/>
      <c r="Y865" s="302"/>
      <c r="Z865" s="302"/>
      <c r="AA865" s="302"/>
      <c r="AB865" s="302"/>
      <c r="AC865" s="302"/>
      <c r="AD865" s="302"/>
      <c r="AE865" s="302"/>
      <c r="AF865" s="302"/>
    </row>
    <row r="866" spans="1:32" ht="15.75" customHeight="1" outlineLevel="1">
      <c r="A866" s="298"/>
      <c r="B866" s="369" t="s">
        <v>1173</v>
      </c>
      <c r="C866" s="193" t="s">
        <v>1174</v>
      </c>
      <c r="D866" s="485" t="s">
        <v>40</v>
      </c>
      <c r="E866" s="482"/>
      <c r="F866" s="483"/>
      <c r="G866" s="484"/>
      <c r="H866" s="180">
        <f t="shared" si="334"/>
        <v>0</v>
      </c>
      <c r="I866" s="180">
        <f t="shared" si="335"/>
        <v>0</v>
      </c>
      <c r="J866" s="506"/>
      <c r="K866" s="507"/>
      <c r="L866" s="491">
        <v>0</v>
      </c>
      <c r="M866" s="196">
        <f t="shared" si="336"/>
        <v>0</v>
      </c>
      <c r="N866" s="198">
        <f t="shared" si="337"/>
        <v>0</v>
      </c>
      <c r="O866" s="506"/>
      <c r="P866" s="301"/>
      <c r="Q866" s="301"/>
      <c r="R866" s="302"/>
      <c r="S866" s="302"/>
      <c r="T866" s="302"/>
      <c r="U866" s="302"/>
      <c r="V866" s="302"/>
      <c r="W866" s="302"/>
      <c r="X866" s="302"/>
      <c r="Y866" s="302"/>
      <c r="Z866" s="302"/>
      <c r="AA866" s="302"/>
      <c r="AB866" s="302"/>
      <c r="AC866" s="302"/>
      <c r="AD866" s="302"/>
      <c r="AE866" s="302"/>
      <c r="AF866" s="302"/>
    </row>
    <row r="867" spans="1:32" ht="15.75" customHeight="1" outlineLevel="1">
      <c r="A867" s="298"/>
      <c r="B867" s="369" t="s">
        <v>1175</v>
      </c>
      <c r="C867" s="193" t="s">
        <v>1176</v>
      </c>
      <c r="D867" s="485" t="s">
        <v>40</v>
      </c>
      <c r="E867" s="482"/>
      <c r="F867" s="483"/>
      <c r="G867" s="484"/>
      <c r="H867" s="180">
        <f t="shared" si="334"/>
        <v>0</v>
      </c>
      <c r="I867" s="180">
        <f t="shared" si="335"/>
        <v>0</v>
      </c>
      <c r="J867" s="506"/>
      <c r="K867" s="507"/>
      <c r="L867" s="491">
        <v>0</v>
      </c>
      <c r="M867" s="196">
        <f t="shared" si="336"/>
        <v>0</v>
      </c>
      <c r="N867" s="198">
        <f t="shared" si="337"/>
        <v>0</v>
      </c>
      <c r="O867" s="506"/>
      <c r="P867" s="301"/>
      <c r="Q867" s="301"/>
      <c r="R867" s="302"/>
      <c r="S867" s="302"/>
      <c r="T867" s="302"/>
      <c r="U867" s="302"/>
      <c r="V867" s="302"/>
      <c r="W867" s="302"/>
      <c r="X867" s="302"/>
      <c r="Y867" s="302"/>
      <c r="Z867" s="302"/>
      <c r="AA867" s="302"/>
      <c r="AB867" s="302"/>
      <c r="AC867" s="302"/>
      <c r="AD867" s="302"/>
      <c r="AE867" s="302"/>
      <c r="AF867" s="302"/>
    </row>
    <row r="868" spans="1:32" ht="15.75" customHeight="1" outlineLevel="1">
      <c r="A868" s="298"/>
      <c r="B868" s="369" t="s">
        <v>1177</v>
      </c>
      <c r="C868" s="193" t="s">
        <v>75</v>
      </c>
      <c r="D868" s="485" t="s">
        <v>40</v>
      </c>
      <c r="E868" s="482"/>
      <c r="F868" s="483"/>
      <c r="G868" s="484"/>
      <c r="H868" s="180">
        <f t="shared" si="334"/>
        <v>0</v>
      </c>
      <c r="I868" s="180">
        <f t="shared" si="335"/>
        <v>0</v>
      </c>
      <c r="J868" s="506"/>
      <c r="K868" s="507"/>
      <c r="L868" s="491">
        <v>0</v>
      </c>
      <c r="M868" s="196">
        <f t="shared" si="336"/>
        <v>0</v>
      </c>
      <c r="N868" s="198">
        <f t="shared" si="337"/>
        <v>0</v>
      </c>
      <c r="O868" s="506"/>
      <c r="P868" s="301"/>
      <c r="Q868" s="301"/>
      <c r="R868" s="302"/>
      <c r="S868" s="302"/>
      <c r="T868" s="302"/>
      <c r="U868" s="302"/>
      <c r="V868" s="302"/>
      <c r="W868" s="302"/>
      <c r="X868" s="302"/>
      <c r="Y868" s="302"/>
      <c r="Z868" s="302"/>
      <c r="AA868" s="302"/>
      <c r="AB868" s="302"/>
      <c r="AC868" s="302"/>
      <c r="AD868" s="302"/>
      <c r="AE868" s="302"/>
      <c r="AF868" s="302"/>
    </row>
    <row r="869" spans="1:32" ht="15.75" customHeight="1">
      <c r="A869" s="298"/>
      <c r="B869" s="206"/>
      <c r="C869" s="303"/>
      <c r="D869" s="208"/>
      <c r="E869" s="570" t="s">
        <v>49</v>
      </c>
      <c r="F869" s="568"/>
      <c r="G869" s="574"/>
      <c r="H869" s="386">
        <f>SUM(H860:H868)</f>
        <v>0</v>
      </c>
      <c r="I869" s="386">
        <f>SUM(I860:I868)</f>
        <v>0</v>
      </c>
      <c r="J869" s="308"/>
      <c r="K869" s="387"/>
      <c r="L869" s="390">
        <f>SUM(L860:L868)</f>
        <v>0</v>
      </c>
      <c r="M869" s="390">
        <f>SUM(M860:M868)</f>
        <v>0</v>
      </c>
      <c r="N869" s="198">
        <f t="shared" si="337"/>
        <v>0</v>
      </c>
      <c r="O869" s="308"/>
      <c r="P869" s="301"/>
      <c r="Q869" s="301"/>
      <c r="R869" s="302"/>
      <c r="S869" s="302"/>
      <c r="T869" s="302"/>
      <c r="U869" s="302"/>
      <c r="V869" s="302"/>
      <c r="W869" s="302"/>
      <c r="X869" s="302"/>
      <c r="Y869" s="302"/>
      <c r="Z869" s="302"/>
      <c r="AA869" s="302"/>
      <c r="AB869" s="302"/>
      <c r="AC869" s="302"/>
      <c r="AD869" s="302"/>
      <c r="AE869" s="302"/>
      <c r="AF869" s="302"/>
    </row>
    <row r="870" spans="1:32" ht="15.75" customHeight="1">
      <c r="A870" s="298"/>
      <c r="B870" s="223"/>
      <c r="C870" s="222"/>
      <c r="D870" s="212"/>
      <c r="E870" s="223"/>
      <c r="F870" s="224"/>
      <c r="G870" s="225"/>
      <c r="H870" s="221"/>
      <c r="I870" s="221"/>
      <c r="J870" s="219"/>
      <c r="K870" s="220"/>
      <c r="L870" s="221"/>
      <c r="M870" s="221"/>
      <c r="N870" s="53"/>
      <c r="O870" s="219"/>
      <c r="P870" s="301"/>
      <c r="Q870" s="301"/>
      <c r="R870" s="302"/>
      <c r="S870" s="302"/>
      <c r="T870" s="302"/>
      <c r="U870" s="302"/>
      <c r="V870" s="302"/>
      <c r="W870" s="302"/>
      <c r="X870" s="302"/>
      <c r="Y870" s="302"/>
      <c r="Z870" s="302"/>
      <c r="AA870" s="302"/>
      <c r="AB870" s="302"/>
      <c r="AC870" s="302"/>
      <c r="AD870" s="302"/>
      <c r="AE870" s="302"/>
      <c r="AF870" s="302"/>
    </row>
    <row r="871" spans="1:32" ht="15.75" customHeight="1">
      <c r="A871" s="298"/>
      <c r="B871" s="223"/>
      <c r="C871" s="222"/>
      <c r="D871" s="212"/>
      <c r="E871" s="223"/>
      <c r="F871" s="224"/>
      <c r="G871" s="225"/>
      <c r="H871" s="221"/>
      <c r="I871" s="221"/>
      <c r="J871" s="219"/>
      <c r="K871" s="220"/>
      <c r="L871" s="221"/>
      <c r="M871" s="221"/>
      <c r="N871" s="53"/>
      <c r="O871" s="219"/>
      <c r="P871" s="301"/>
      <c r="Q871" s="301"/>
      <c r="R871" s="302"/>
      <c r="S871" s="302"/>
      <c r="T871" s="302"/>
      <c r="U871" s="302"/>
      <c r="V871" s="302"/>
      <c r="W871" s="302"/>
      <c r="X871" s="302"/>
      <c r="Y871" s="302"/>
      <c r="Z871" s="302"/>
      <c r="AA871" s="302"/>
      <c r="AB871" s="302"/>
      <c r="AC871" s="302"/>
      <c r="AD871" s="302"/>
      <c r="AE871" s="302"/>
      <c r="AF871" s="302"/>
    </row>
    <row r="872" spans="1:32" ht="15.75" customHeight="1">
      <c r="A872" s="298"/>
      <c r="B872" s="299">
        <v>12</v>
      </c>
      <c r="C872" s="300" t="s">
        <v>1178</v>
      </c>
      <c r="D872" s="570"/>
      <c r="E872" s="568"/>
      <c r="F872" s="568"/>
      <c r="G872" s="571"/>
      <c r="H872" s="570"/>
      <c r="I872" s="571"/>
      <c r="J872" s="584"/>
      <c r="K872" s="568"/>
      <c r="L872" s="568"/>
      <c r="M872" s="574"/>
      <c r="N872" s="570"/>
      <c r="O872" s="571"/>
      <c r="P872" s="301"/>
      <c r="Q872" s="301"/>
      <c r="R872" s="302"/>
      <c r="S872" s="302"/>
      <c r="T872" s="302"/>
      <c r="U872" s="302"/>
      <c r="V872" s="302"/>
      <c r="W872" s="302"/>
      <c r="X872" s="302"/>
      <c r="Y872" s="302"/>
      <c r="Z872" s="302"/>
      <c r="AA872" s="302"/>
      <c r="AB872" s="302"/>
      <c r="AC872" s="302"/>
      <c r="AD872" s="302"/>
      <c r="AE872" s="302"/>
      <c r="AF872" s="302"/>
    </row>
    <row r="873" spans="1:32" ht="15.75" customHeight="1" outlineLevel="1">
      <c r="A873" s="298"/>
      <c r="B873" s="369"/>
      <c r="C873" s="193" t="s">
        <v>1179</v>
      </c>
      <c r="D873" s="485" t="s">
        <v>40</v>
      </c>
      <c r="E873" s="482"/>
      <c r="F873" s="483"/>
      <c r="G873" s="484"/>
      <c r="H873" s="180">
        <f t="shared" ref="H873:H882" si="338">G873*E873</f>
        <v>0</v>
      </c>
      <c r="I873" s="180">
        <f t="shared" ref="I873:I882" si="339">IF(D873="SI",H873,0)</f>
        <v>0</v>
      </c>
      <c r="J873" s="506"/>
      <c r="K873" s="507"/>
      <c r="L873" s="491">
        <v>0</v>
      </c>
      <c r="M873" s="196">
        <f t="shared" ref="M873:M882" si="340">+L873-I873</f>
        <v>0</v>
      </c>
      <c r="N873" s="198">
        <f t="shared" ref="N873:N883" si="341">IF(M873=0,0,(IF(I873=M873=0,1,(IF(I873=0,1,M873/I873)))))</f>
        <v>0</v>
      </c>
      <c r="O873" s="506"/>
      <c r="P873" s="301"/>
      <c r="Q873" s="301"/>
      <c r="R873" s="302"/>
      <c r="S873" s="302"/>
      <c r="T873" s="302"/>
      <c r="U873" s="302"/>
      <c r="V873" s="302"/>
      <c r="W873" s="302"/>
      <c r="X873" s="302"/>
      <c r="Y873" s="302"/>
      <c r="Z873" s="302"/>
      <c r="AA873" s="302"/>
      <c r="AB873" s="302"/>
      <c r="AC873" s="302"/>
      <c r="AD873" s="302"/>
      <c r="AE873" s="302"/>
      <c r="AF873" s="302"/>
    </row>
    <row r="874" spans="1:32" ht="15.75" customHeight="1" outlineLevel="1">
      <c r="A874" s="298"/>
      <c r="B874" s="369"/>
      <c r="C874" s="193" t="s">
        <v>154</v>
      </c>
      <c r="D874" s="485" t="s">
        <v>40</v>
      </c>
      <c r="E874" s="482"/>
      <c r="F874" s="483"/>
      <c r="G874" s="484"/>
      <c r="H874" s="180">
        <f t="shared" si="338"/>
        <v>0</v>
      </c>
      <c r="I874" s="180">
        <f t="shared" si="339"/>
        <v>0</v>
      </c>
      <c r="J874" s="506"/>
      <c r="K874" s="507"/>
      <c r="L874" s="491">
        <v>0</v>
      </c>
      <c r="M874" s="196">
        <f t="shared" si="340"/>
        <v>0</v>
      </c>
      <c r="N874" s="198">
        <f t="shared" si="341"/>
        <v>0</v>
      </c>
      <c r="O874" s="506"/>
      <c r="P874" s="301"/>
      <c r="Q874" s="301"/>
      <c r="R874" s="302"/>
      <c r="S874" s="302"/>
      <c r="T874" s="302"/>
      <c r="U874" s="302"/>
      <c r="V874" s="302"/>
      <c r="W874" s="302"/>
      <c r="X874" s="302"/>
      <c r="Y874" s="302"/>
      <c r="Z874" s="302"/>
      <c r="AA874" s="302"/>
      <c r="AB874" s="302"/>
      <c r="AC874" s="302"/>
      <c r="AD874" s="302"/>
      <c r="AE874" s="302"/>
      <c r="AF874" s="302"/>
    </row>
    <row r="875" spans="1:32" ht="15.75" customHeight="1" outlineLevel="1">
      <c r="A875" s="298"/>
      <c r="B875" s="369"/>
      <c r="C875" s="193" t="s">
        <v>1154</v>
      </c>
      <c r="D875" s="485" t="s">
        <v>40</v>
      </c>
      <c r="E875" s="482"/>
      <c r="F875" s="483"/>
      <c r="G875" s="484"/>
      <c r="H875" s="180">
        <f t="shared" si="338"/>
        <v>0</v>
      </c>
      <c r="I875" s="180">
        <f t="shared" si="339"/>
        <v>0</v>
      </c>
      <c r="J875" s="506"/>
      <c r="K875" s="507"/>
      <c r="L875" s="491">
        <v>0</v>
      </c>
      <c r="M875" s="196">
        <f t="shared" si="340"/>
        <v>0</v>
      </c>
      <c r="N875" s="198">
        <f t="shared" si="341"/>
        <v>0</v>
      </c>
      <c r="O875" s="506"/>
      <c r="P875" s="301"/>
      <c r="Q875" s="301"/>
      <c r="R875" s="302"/>
      <c r="S875" s="302"/>
      <c r="T875" s="302"/>
      <c r="U875" s="302"/>
      <c r="V875" s="302"/>
      <c r="W875" s="302"/>
      <c r="X875" s="302"/>
      <c r="Y875" s="302"/>
      <c r="Z875" s="302"/>
      <c r="AA875" s="302"/>
      <c r="AB875" s="302"/>
      <c r="AC875" s="302"/>
      <c r="AD875" s="302"/>
      <c r="AE875" s="302"/>
      <c r="AF875" s="302"/>
    </row>
    <row r="876" spans="1:32" ht="15.75" customHeight="1" outlineLevel="1">
      <c r="A876" s="298"/>
      <c r="B876" s="369"/>
      <c r="C876" s="193" t="s">
        <v>1180</v>
      </c>
      <c r="D876" s="485" t="s">
        <v>40</v>
      </c>
      <c r="E876" s="482"/>
      <c r="F876" s="483"/>
      <c r="G876" s="484"/>
      <c r="H876" s="180">
        <f t="shared" si="338"/>
        <v>0</v>
      </c>
      <c r="I876" s="180">
        <f t="shared" si="339"/>
        <v>0</v>
      </c>
      <c r="J876" s="506"/>
      <c r="K876" s="507"/>
      <c r="L876" s="491">
        <v>0</v>
      </c>
      <c r="M876" s="196">
        <f t="shared" si="340"/>
        <v>0</v>
      </c>
      <c r="N876" s="198">
        <f t="shared" si="341"/>
        <v>0</v>
      </c>
      <c r="O876" s="506"/>
      <c r="P876" s="301"/>
      <c r="Q876" s="301"/>
      <c r="R876" s="302"/>
      <c r="S876" s="302"/>
      <c r="T876" s="302"/>
      <c r="U876" s="302"/>
      <c r="V876" s="302"/>
      <c r="W876" s="302"/>
      <c r="X876" s="302"/>
      <c r="Y876" s="302"/>
      <c r="Z876" s="302"/>
      <c r="AA876" s="302"/>
      <c r="AB876" s="302"/>
      <c r="AC876" s="302"/>
      <c r="AD876" s="302"/>
      <c r="AE876" s="302"/>
      <c r="AF876" s="302"/>
    </row>
    <row r="877" spans="1:32" ht="15.75" customHeight="1" outlineLevel="1">
      <c r="A877" s="298"/>
      <c r="B877" s="369"/>
      <c r="C877" s="193" t="s">
        <v>1181</v>
      </c>
      <c r="D877" s="485" t="s">
        <v>40</v>
      </c>
      <c r="E877" s="482"/>
      <c r="F877" s="483"/>
      <c r="G877" s="484"/>
      <c r="H877" s="180">
        <f t="shared" si="338"/>
        <v>0</v>
      </c>
      <c r="I877" s="180">
        <f t="shared" si="339"/>
        <v>0</v>
      </c>
      <c r="J877" s="506"/>
      <c r="K877" s="507"/>
      <c r="L877" s="491">
        <v>0</v>
      </c>
      <c r="M877" s="196">
        <f t="shared" si="340"/>
        <v>0</v>
      </c>
      <c r="N877" s="198">
        <f t="shared" si="341"/>
        <v>0</v>
      </c>
      <c r="O877" s="506"/>
      <c r="P877" s="301"/>
      <c r="Q877" s="301"/>
      <c r="R877" s="302"/>
      <c r="S877" s="302"/>
      <c r="T877" s="302"/>
      <c r="U877" s="302"/>
      <c r="V877" s="302"/>
      <c r="W877" s="302"/>
      <c r="X877" s="302"/>
      <c r="Y877" s="302"/>
      <c r="Z877" s="302"/>
      <c r="AA877" s="302"/>
      <c r="AB877" s="302"/>
      <c r="AC877" s="302"/>
      <c r="AD877" s="302"/>
      <c r="AE877" s="302"/>
      <c r="AF877" s="302"/>
    </row>
    <row r="878" spans="1:32" ht="15.75" customHeight="1" outlineLevel="1">
      <c r="A878" s="298"/>
      <c r="B878" s="369"/>
      <c r="C878" s="193" t="s">
        <v>1182</v>
      </c>
      <c r="D878" s="485" t="s">
        <v>40</v>
      </c>
      <c r="E878" s="482"/>
      <c r="F878" s="483"/>
      <c r="G878" s="484"/>
      <c r="H878" s="180">
        <f t="shared" si="338"/>
        <v>0</v>
      </c>
      <c r="I878" s="180">
        <f t="shared" si="339"/>
        <v>0</v>
      </c>
      <c r="J878" s="506"/>
      <c r="K878" s="507"/>
      <c r="L878" s="491">
        <v>0</v>
      </c>
      <c r="M878" s="196">
        <f t="shared" si="340"/>
        <v>0</v>
      </c>
      <c r="N878" s="198">
        <f t="shared" si="341"/>
        <v>0</v>
      </c>
      <c r="O878" s="506"/>
      <c r="P878" s="301"/>
      <c r="Q878" s="301"/>
      <c r="R878" s="302"/>
      <c r="S878" s="302"/>
      <c r="T878" s="302"/>
      <c r="U878" s="302"/>
      <c r="V878" s="302"/>
      <c r="W878" s="302"/>
      <c r="X878" s="302"/>
      <c r="Y878" s="302"/>
      <c r="Z878" s="302"/>
      <c r="AA878" s="302"/>
      <c r="AB878" s="302"/>
      <c r="AC878" s="302"/>
      <c r="AD878" s="302"/>
      <c r="AE878" s="302"/>
      <c r="AF878" s="302"/>
    </row>
    <row r="879" spans="1:32" ht="15.75" customHeight="1" outlineLevel="1">
      <c r="A879" s="298"/>
      <c r="B879" s="369"/>
      <c r="C879" s="193" t="s">
        <v>1183</v>
      </c>
      <c r="D879" s="485" t="s">
        <v>40</v>
      </c>
      <c r="E879" s="482"/>
      <c r="F879" s="483"/>
      <c r="G879" s="484"/>
      <c r="H879" s="180">
        <f t="shared" si="338"/>
        <v>0</v>
      </c>
      <c r="I879" s="180">
        <f t="shared" si="339"/>
        <v>0</v>
      </c>
      <c r="J879" s="506"/>
      <c r="K879" s="507"/>
      <c r="L879" s="491">
        <v>0</v>
      </c>
      <c r="M879" s="196">
        <f t="shared" si="340"/>
        <v>0</v>
      </c>
      <c r="N879" s="198">
        <f t="shared" si="341"/>
        <v>0</v>
      </c>
      <c r="O879" s="506"/>
      <c r="P879" s="301"/>
      <c r="Q879" s="301"/>
      <c r="R879" s="302"/>
      <c r="S879" s="302"/>
      <c r="T879" s="302"/>
      <c r="U879" s="302"/>
      <c r="V879" s="302"/>
      <c r="W879" s="302"/>
      <c r="X879" s="302"/>
      <c r="Y879" s="302"/>
      <c r="Z879" s="302"/>
      <c r="AA879" s="302"/>
      <c r="AB879" s="302"/>
      <c r="AC879" s="302"/>
      <c r="AD879" s="302"/>
      <c r="AE879" s="302"/>
      <c r="AF879" s="302"/>
    </row>
    <row r="880" spans="1:32" ht="15.75" customHeight="1" outlineLevel="1">
      <c r="A880" s="298"/>
      <c r="B880" s="369"/>
      <c r="C880" s="193" t="s">
        <v>1184</v>
      </c>
      <c r="D880" s="485" t="s">
        <v>40</v>
      </c>
      <c r="E880" s="482"/>
      <c r="F880" s="483"/>
      <c r="G880" s="484"/>
      <c r="H880" s="180">
        <f t="shared" si="338"/>
        <v>0</v>
      </c>
      <c r="I880" s="180">
        <f t="shared" si="339"/>
        <v>0</v>
      </c>
      <c r="J880" s="506"/>
      <c r="K880" s="507"/>
      <c r="L880" s="491">
        <v>0</v>
      </c>
      <c r="M880" s="196">
        <f t="shared" si="340"/>
        <v>0</v>
      </c>
      <c r="N880" s="198">
        <f t="shared" si="341"/>
        <v>0</v>
      </c>
      <c r="O880" s="506"/>
      <c r="P880" s="301"/>
      <c r="Q880" s="301"/>
      <c r="R880" s="302"/>
      <c r="S880" s="302"/>
      <c r="T880" s="302"/>
      <c r="U880" s="302"/>
      <c r="V880" s="302"/>
      <c r="W880" s="302"/>
      <c r="X880" s="302"/>
      <c r="Y880" s="302"/>
      <c r="Z880" s="302"/>
      <c r="AA880" s="302"/>
      <c r="AB880" s="302"/>
      <c r="AC880" s="302"/>
      <c r="AD880" s="302"/>
      <c r="AE880" s="302"/>
      <c r="AF880" s="302"/>
    </row>
    <row r="881" spans="1:32" ht="15.75" customHeight="1" outlineLevel="1">
      <c r="A881" s="298"/>
      <c r="B881" s="369"/>
      <c r="C881" s="193" t="s">
        <v>1185</v>
      </c>
      <c r="D881" s="485" t="s">
        <v>40</v>
      </c>
      <c r="E881" s="482"/>
      <c r="F881" s="483"/>
      <c r="G881" s="484"/>
      <c r="H881" s="180">
        <f t="shared" si="338"/>
        <v>0</v>
      </c>
      <c r="I881" s="180">
        <f t="shared" si="339"/>
        <v>0</v>
      </c>
      <c r="J881" s="506"/>
      <c r="K881" s="507"/>
      <c r="L881" s="491">
        <v>0</v>
      </c>
      <c r="M881" s="196">
        <f t="shared" si="340"/>
        <v>0</v>
      </c>
      <c r="N881" s="198">
        <f t="shared" si="341"/>
        <v>0</v>
      </c>
      <c r="O881" s="506"/>
      <c r="P881" s="301"/>
      <c r="Q881" s="301"/>
      <c r="R881" s="302"/>
      <c r="S881" s="302"/>
      <c r="T881" s="302"/>
      <c r="U881" s="302"/>
      <c r="V881" s="302"/>
      <c r="W881" s="302"/>
      <c r="X881" s="302"/>
      <c r="Y881" s="302"/>
      <c r="Z881" s="302"/>
      <c r="AA881" s="302"/>
      <c r="AB881" s="302"/>
      <c r="AC881" s="302"/>
      <c r="AD881" s="302"/>
      <c r="AE881" s="302"/>
      <c r="AF881" s="302"/>
    </row>
    <row r="882" spans="1:32" ht="15.75" customHeight="1" outlineLevel="1">
      <c r="A882" s="298"/>
      <c r="B882" s="369"/>
      <c r="C882" s="193" t="s">
        <v>1144</v>
      </c>
      <c r="D882" s="485" t="s">
        <v>40</v>
      </c>
      <c r="E882" s="482"/>
      <c r="F882" s="483"/>
      <c r="G882" s="484"/>
      <c r="H882" s="180">
        <f t="shared" si="338"/>
        <v>0</v>
      </c>
      <c r="I882" s="180">
        <f t="shared" si="339"/>
        <v>0</v>
      </c>
      <c r="J882" s="506"/>
      <c r="K882" s="507"/>
      <c r="L882" s="491">
        <v>0</v>
      </c>
      <c r="M882" s="196">
        <f t="shared" si="340"/>
        <v>0</v>
      </c>
      <c r="N882" s="198">
        <f t="shared" si="341"/>
        <v>0</v>
      </c>
      <c r="O882" s="506"/>
      <c r="P882" s="301"/>
      <c r="Q882" s="301"/>
      <c r="R882" s="302"/>
      <c r="S882" s="302"/>
      <c r="T882" s="302"/>
      <c r="U882" s="302"/>
      <c r="V882" s="302"/>
      <c r="W882" s="302"/>
      <c r="X882" s="302"/>
      <c r="Y882" s="302"/>
      <c r="Z882" s="302"/>
      <c r="AA882" s="302"/>
      <c r="AB882" s="302"/>
      <c r="AC882" s="302"/>
      <c r="AD882" s="302"/>
      <c r="AE882" s="302"/>
      <c r="AF882" s="302"/>
    </row>
    <row r="883" spans="1:32" ht="15.75" customHeight="1">
      <c r="A883" s="298"/>
      <c r="B883" s="206"/>
      <c r="C883" s="383"/>
      <c r="D883" s="208"/>
      <c r="E883" s="570" t="s">
        <v>49</v>
      </c>
      <c r="F883" s="568"/>
      <c r="G883" s="574"/>
      <c r="H883" s="386">
        <f>SUM(H873:H882)</f>
        <v>0</v>
      </c>
      <c r="I883" s="386">
        <f>SUM(I873:I882)</f>
        <v>0</v>
      </c>
      <c r="J883" s="308"/>
      <c r="K883" s="387"/>
      <c r="L883" s="390">
        <f>SUM(L873:L882)</f>
        <v>0</v>
      </c>
      <c r="M883" s="390">
        <f>SUM(M873:M882)</f>
        <v>0</v>
      </c>
      <c r="N883" s="211">
        <f t="shared" si="341"/>
        <v>0</v>
      </c>
      <c r="O883" s="308"/>
      <c r="P883" s="301"/>
      <c r="Q883" s="301"/>
      <c r="R883" s="302"/>
      <c r="S883" s="302"/>
      <c r="T883" s="302"/>
      <c r="U883" s="302"/>
      <c r="V883" s="302"/>
      <c r="W883" s="302"/>
      <c r="X883" s="302"/>
      <c r="Y883" s="302"/>
      <c r="Z883" s="302"/>
      <c r="AA883" s="302"/>
      <c r="AB883" s="302"/>
      <c r="AC883" s="302"/>
      <c r="AD883" s="302"/>
      <c r="AE883" s="302"/>
      <c r="AF883" s="302"/>
    </row>
    <row r="884" spans="1:32" ht="15.75" customHeight="1">
      <c r="A884" s="298"/>
      <c r="B884" s="223"/>
      <c r="C884" s="222"/>
      <c r="D884" s="212"/>
      <c r="E884" s="223"/>
      <c r="F884" s="224"/>
      <c r="G884" s="225"/>
      <c r="H884" s="221"/>
      <c r="I884" s="221"/>
      <c r="J884" s="219"/>
      <c r="K884" s="220"/>
      <c r="L884" s="221"/>
      <c r="M884" s="221"/>
      <c r="N884" s="53"/>
      <c r="O884" s="219"/>
      <c r="P884" s="301"/>
      <c r="Q884" s="301"/>
      <c r="R884" s="302"/>
      <c r="S884" s="302"/>
      <c r="T884" s="302"/>
      <c r="U884" s="302"/>
      <c r="V884" s="302"/>
      <c r="W884" s="302"/>
      <c r="X884" s="302"/>
      <c r="Y884" s="302"/>
      <c r="Z884" s="302"/>
      <c r="AA884" s="302"/>
      <c r="AB884" s="302"/>
      <c r="AC884" s="302"/>
      <c r="AD884" s="302"/>
      <c r="AE884" s="302"/>
      <c r="AF884" s="302"/>
    </row>
    <row r="885" spans="1:32" ht="15.75" customHeight="1">
      <c r="A885" s="298"/>
      <c r="B885" s="223"/>
      <c r="C885" s="222"/>
      <c r="D885" s="212"/>
      <c r="E885" s="223"/>
      <c r="F885" s="224"/>
      <c r="G885" s="225"/>
      <c r="H885" s="221"/>
      <c r="I885" s="221"/>
      <c r="J885" s="219"/>
      <c r="K885" s="220"/>
      <c r="L885" s="221"/>
      <c r="M885" s="221"/>
      <c r="N885" s="53"/>
      <c r="O885" s="219"/>
      <c r="P885" s="301"/>
      <c r="Q885" s="301"/>
      <c r="R885" s="302"/>
      <c r="S885" s="302"/>
      <c r="T885" s="302"/>
      <c r="U885" s="302"/>
      <c r="V885" s="302"/>
      <c r="W885" s="302"/>
      <c r="X885" s="302"/>
      <c r="Y885" s="302"/>
      <c r="Z885" s="302"/>
      <c r="AA885" s="302"/>
      <c r="AB885" s="302"/>
      <c r="AC885" s="302"/>
      <c r="AD885" s="302"/>
      <c r="AE885" s="302"/>
      <c r="AF885" s="302"/>
    </row>
    <row r="886" spans="1:32" ht="15.75" customHeight="1">
      <c r="A886" s="298"/>
      <c r="B886" s="299">
        <v>13</v>
      </c>
      <c r="C886" s="300" t="s">
        <v>1186</v>
      </c>
      <c r="D886" s="570"/>
      <c r="E886" s="568"/>
      <c r="F886" s="568"/>
      <c r="G886" s="571"/>
      <c r="H886" s="570"/>
      <c r="I886" s="571"/>
      <c r="J886" s="584"/>
      <c r="K886" s="568"/>
      <c r="L886" s="568"/>
      <c r="M886" s="574"/>
      <c r="N886" s="570"/>
      <c r="O886" s="571"/>
      <c r="P886" s="301"/>
      <c r="Q886" s="301"/>
      <c r="R886" s="302"/>
      <c r="S886" s="302"/>
      <c r="T886" s="302"/>
      <c r="U886" s="302"/>
      <c r="V886" s="302"/>
      <c r="W886" s="302"/>
      <c r="X886" s="302"/>
      <c r="Y886" s="302"/>
      <c r="Z886" s="302"/>
      <c r="AA886" s="302"/>
      <c r="AB886" s="302"/>
      <c r="AC886" s="302"/>
      <c r="AD886" s="302"/>
      <c r="AE886" s="302"/>
      <c r="AF886" s="302"/>
    </row>
    <row r="887" spans="1:32" ht="15.75" customHeight="1" outlineLevel="1">
      <c r="A887" s="298"/>
      <c r="B887" s="369"/>
      <c r="C887" s="395" t="s">
        <v>1187</v>
      </c>
      <c r="D887" s="485" t="s">
        <v>40</v>
      </c>
      <c r="E887" s="482"/>
      <c r="F887" s="483"/>
      <c r="G887" s="484"/>
      <c r="H887" s="180">
        <f t="shared" ref="H887:H903" si="342">G887*E887</f>
        <v>0</v>
      </c>
      <c r="I887" s="180">
        <f t="shared" ref="I887:I903" si="343">IF(D887="SI",H887,0)</f>
        <v>0</v>
      </c>
      <c r="J887" s="506"/>
      <c r="K887" s="507"/>
      <c r="L887" s="491">
        <v>0</v>
      </c>
      <c r="M887" s="196">
        <f t="shared" ref="M887:M903" si="344">+L887-I887</f>
        <v>0</v>
      </c>
      <c r="N887" s="198">
        <f t="shared" ref="N887:N904" si="345">IF(M887=0,0,(IF(I887=M887=0,1,(IF(I887=0,1,M887/I887)))))</f>
        <v>0</v>
      </c>
      <c r="O887" s="506"/>
      <c r="P887" s="301"/>
      <c r="Q887" s="301"/>
      <c r="R887" s="302"/>
      <c r="S887" s="302"/>
      <c r="T887" s="302"/>
      <c r="U887" s="302"/>
      <c r="V887" s="302"/>
      <c r="W887" s="302"/>
      <c r="X887" s="302"/>
      <c r="Y887" s="302"/>
      <c r="Z887" s="302"/>
      <c r="AA887" s="302"/>
      <c r="AB887" s="302"/>
      <c r="AC887" s="302"/>
      <c r="AD887" s="302"/>
      <c r="AE887" s="302"/>
      <c r="AF887" s="302"/>
    </row>
    <row r="888" spans="1:32" ht="15.75" customHeight="1" outlineLevel="1">
      <c r="A888" s="298"/>
      <c r="B888" s="369"/>
      <c r="C888" s="193" t="s">
        <v>1188</v>
      </c>
      <c r="D888" s="485" t="s">
        <v>40</v>
      </c>
      <c r="E888" s="482"/>
      <c r="F888" s="483"/>
      <c r="G888" s="484"/>
      <c r="H888" s="180">
        <f t="shared" si="342"/>
        <v>0</v>
      </c>
      <c r="I888" s="180">
        <f t="shared" si="343"/>
        <v>0</v>
      </c>
      <c r="J888" s="506"/>
      <c r="K888" s="507"/>
      <c r="L888" s="491">
        <v>0</v>
      </c>
      <c r="M888" s="196">
        <f t="shared" si="344"/>
        <v>0</v>
      </c>
      <c r="N888" s="198">
        <f t="shared" si="345"/>
        <v>0</v>
      </c>
      <c r="O888" s="506"/>
      <c r="P888" s="301"/>
      <c r="Q888" s="301"/>
      <c r="R888" s="302"/>
      <c r="S888" s="302"/>
      <c r="T888" s="302"/>
      <c r="U888" s="302"/>
      <c r="V888" s="302"/>
      <c r="W888" s="302"/>
      <c r="X888" s="302"/>
      <c r="Y888" s="302"/>
      <c r="Z888" s="302"/>
      <c r="AA888" s="302"/>
      <c r="AB888" s="302"/>
      <c r="AC888" s="302"/>
      <c r="AD888" s="302"/>
      <c r="AE888" s="302"/>
      <c r="AF888" s="302"/>
    </row>
    <row r="889" spans="1:32" ht="15.75" customHeight="1" outlineLevel="1">
      <c r="A889" s="298"/>
      <c r="B889" s="369"/>
      <c r="C889" s="193" t="s">
        <v>1189</v>
      </c>
      <c r="D889" s="485" t="s">
        <v>40</v>
      </c>
      <c r="E889" s="482"/>
      <c r="F889" s="483"/>
      <c r="G889" s="484"/>
      <c r="H889" s="180">
        <f t="shared" si="342"/>
        <v>0</v>
      </c>
      <c r="I889" s="180">
        <f t="shared" si="343"/>
        <v>0</v>
      </c>
      <c r="J889" s="506"/>
      <c r="K889" s="507"/>
      <c r="L889" s="491">
        <v>0</v>
      </c>
      <c r="M889" s="196">
        <f t="shared" si="344"/>
        <v>0</v>
      </c>
      <c r="N889" s="198">
        <f t="shared" si="345"/>
        <v>0</v>
      </c>
      <c r="O889" s="506"/>
      <c r="P889" s="301"/>
      <c r="Q889" s="301"/>
      <c r="R889" s="302"/>
      <c r="S889" s="302"/>
      <c r="T889" s="302"/>
      <c r="U889" s="302"/>
      <c r="V889" s="302"/>
      <c r="W889" s="302"/>
      <c r="X889" s="302"/>
      <c r="Y889" s="302"/>
      <c r="Z889" s="302"/>
      <c r="AA889" s="302"/>
      <c r="AB889" s="302"/>
      <c r="AC889" s="302"/>
      <c r="AD889" s="302"/>
      <c r="AE889" s="302"/>
      <c r="AF889" s="302"/>
    </row>
    <row r="890" spans="1:32" ht="15.75" customHeight="1" outlineLevel="1">
      <c r="A890" s="298"/>
      <c r="B890" s="369"/>
      <c r="C890" s="193" t="s">
        <v>1190</v>
      </c>
      <c r="D890" s="485" t="s">
        <v>40</v>
      </c>
      <c r="E890" s="482"/>
      <c r="F890" s="483"/>
      <c r="G890" s="484"/>
      <c r="H890" s="180">
        <f t="shared" si="342"/>
        <v>0</v>
      </c>
      <c r="I890" s="180">
        <f t="shared" si="343"/>
        <v>0</v>
      </c>
      <c r="J890" s="506"/>
      <c r="K890" s="507"/>
      <c r="L890" s="491">
        <v>0</v>
      </c>
      <c r="M890" s="196">
        <f t="shared" si="344"/>
        <v>0</v>
      </c>
      <c r="N890" s="198">
        <f t="shared" si="345"/>
        <v>0</v>
      </c>
      <c r="O890" s="506"/>
      <c r="P890" s="301"/>
      <c r="Q890" s="301"/>
      <c r="R890" s="302"/>
      <c r="S890" s="302"/>
      <c r="T890" s="302"/>
      <c r="U890" s="302"/>
      <c r="V890" s="302"/>
      <c r="W890" s="302"/>
      <c r="X890" s="302"/>
      <c r="Y890" s="302"/>
      <c r="Z890" s="302"/>
      <c r="AA890" s="302"/>
      <c r="AB890" s="302"/>
      <c r="AC890" s="302"/>
      <c r="AD890" s="302"/>
      <c r="AE890" s="302"/>
      <c r="AF890" s="302"/>
    </row>
    <row r="891" spans="1:32" ht="15.75" customHeight="1" outlineLevel="1">
      <c r="A891" s="298"/>
      <c r="B891" s="369"/>
      <c r="C891" s="193" t="s">
        <v>1191</v>
      </c>
      <c r="D891" s="485" t="s">
        <v>40</v>
      </c>
      <c r="E891" s="482"/>
      <c r="F891" s="483"/>
      <c r="G891" s="484"/>
      <c r="H891" s="180">
        <f t="shared" si="342"/>
        <v>0</v>
      </c>
      <c r="I891" s="180">
        <f t="shared" si="343"/>
        <v>0</v>
      </c>
      <c r="J891" s="506"/>
      <c r="K891" s="507"/>
      <c r="L891" s="491">
        <v>0</v>
      </c>
      <c r="M891" s="196">
        <f t="shared" si="344"/>
        <v>0</v>
      </c>
      <c r="N891" s="198">
        <f t="shared" si="345"/>
        <v>0</v>
      </c>
      <c r="O891" s="506"/>
      <c r="P891" s="301"/>
      <c r="Q891" s="301"/>
      <c r="R891" s="302"/>
      <c r="S891" s="302"/>
      <c r="T891" s="302"/>
      <c r="U891" s="302"/>
      <c r="V891" s="302"/>
      <c r="W891" s="302"/>
      <c r="X891" s="302"/>
      <c r="Y891" s="302"/>
      <c r="Z891" s="302"/>
      <c r="AA891" s="302"/>
      <c r="AB891" s="302"/>
      <c r="AC891" s="302"/>
      <c r="AD891" s="302"/>
      <c r="AE891" s="302"/>
      <c r="AF891" s="302"/>
    </row>
    <row r="892" spans="1:32" ht="15.75" customHeight="1" outlineLevel="1">
      <c r="A892" s="298"/>
      <c r="B892" s="369"/>
      <c r="C892" s="193" t="s">
        <v>1192</v>
      </c>
      <c r="D892" s="485" t="s">
        <v>40</v>
      </c>
      <c r="E892" s="482"/>
      <c r="F892" s="483"/>
      <c r="G892" s="484"/>
      <c r="H892" s="180">
        <f t="shared" si="342"/>
        <v>0</v>
      </c>
      <c r="I892" s="180">
        <f t="shared" si="343"/>
        <v>0</v>
      </c>
      <c r="J892" s="506"/>
      <c r="K892" s="507"/>
      <c r="L892" s="491">
        <v>0</v>
      </c>
      <c r="M892" s="196">
        <f t="shared" si="344"/>
        <v>0</v>
      </c>
      <c r="N892" s="198">
        <f t="shared" si="345"/>
        <v>0</v>
      </c>
      <c r="O892" s="506"/>
      <c r="P892" s="301"/>
      <c r="Q892" s="301"/>
      <c r="R892" s="302"/>
      <c r="S892" s="302"/>
      <c r="T892" s="302"/>
      <c r="U892" s="302"/>
      <c r="V892" s="302"/>
      <c r="W892" s="302"/>
      <c r="X892" s="302"/>
      <c r="Y892" s="302"/>
      <c r="Z892" s="302"/>
      <c r="AA892" s="302"/>
      <c r="AB892" s="302"/>
      <c r="AC892" s="302"/>
      <c r="AD892" s="302"/>
      <c r="AE892" s="302"/>
      <c r="AF892" s="302"/>
    </row>
    <row r="893" spans="1:32" ht="15.75" customHeight="1" outlineLevel="1">
      <c r="A893" s="298"/>
      <c r="B893" s="369"/>
      <c r="C893" s="193" t="s">
        <v>1193</v>
      </c>
      <c r="D893" s="485" t="s">
        <v>40</v>
      </c>
      <c r="E893" s="482"/>
      <c r="F893" s="483"/>
      <c r="G893" s="484"/>
      <c r="H893" s="180">
        <f t="shared" si="342"/>
        <v>0</v>
      </c>
      <c r="I893" s="180">
        <f t="shared" si="343"/>
        <v>0</v>
      </c>
      <c r="J893" s="506"/>
      <c r="K893" s="507"/>
      <c r="L893" s="491">
        <v>0</v>
      </c>
      <c r="M893" s="196">
        <f t="shared" si="344"/>
        <v>0</v>
      </c>
      <c r="N893" s="198">
        <f t="shared" si="345"/>
        <v>0</v>
      </c>
      <c r="O893" s="506"/>
      <c r="P893" s="301"/>
      <c r="Q893" s="301"/>
      <c r="R893" s="302"/>
      <c r="S893" s="302"/>
      <c r="T893" s="302"/>
      <c r="U893" s="302"/>
      <c r="V893" s="302"/>
      <c r="W893" s="302"/>
      <c r="X893" s="302"/>
      <c r="Y893" s="302"/>
      <c r="Z893" s="302"/>
      <c r="AA893" s="302"/>
      <c r="AB893" s="302"/>
      <c r="AC893" s="302"/>
      <c r="AD893" s="302"/>
      <c r="AE893" s="302"/>
      <c r="AF893" s="302"/>
    </row>
    <row r="894" spans="1:32" ht="15.75" customHeight="1" outlineLevel="1">
      <c r="A894" s="298"/>
      <c r="B894" s="369"/>
      <c r="C894" s="193" t="s">
        <v>1194</v>
      </c>
      <c r="D894" s="485" t="s">
        <v>40</v>
      </c>
      <c r="E894" s="482"/>
      <c r="F894" s="483"/>
      <c r="G894" s="484"/>
      <c r="H894" s="180">
        <f t="shared" si="342"/>
        <v>0</v>
      </c>
      <c r="I894" s="180">
        <f t="shared" si="343"/>
        <v>0</v>
      </c>
      <c r="J894" s="506"/>
      <c r="K894" s="507"/>
      <c r="L894" s="491">
        <v>0</v>
      </c>
      <c r="M894" s="196">
        <f t="shared" si="344"/>
        <v>0</v>
      </c>
      <c r="N894" s="198">
        <f t="shared" si="345"/>
        <v>0</v>
      </c>
      <c r="O894" s="506"/>
      <c r="P894" s="301"/>
      <c r="Q894" s="301"/>
      <c r="R894" s="302"/>
      <c r="S894" s="302"/>
      <c r="T894" s="302"/>
      <c r="U894" s="302"/>
      <c r="V894" s="302"/>
      <c r="W894" s="302"/>
      <c r="X894" s="302"/>
      <c r="Y894" s="302"/>
      <c r="Z894" s="302"/>
      <c r="AA894" s="302"/>
      <c r="AB894" s="302"/>
      <c r="AC894" s="302"/>
      <c r="AD894" s="302"/>
      <c r="AE894" s="302"/>
      <c r="AF894" s="302"/>
    </row>
    <row r="895" spans="1:32" ht="15.75" customHeight="1" outlineLevel="1">
      <c r="A895" s="298"/>
      <c r="B895" s="369"/>
      <c r="C895" s="193" t="s">
        <v>1195</v>
      </c>
      <c r="D895" s="485" t="s">
        <v>40</v>
      </c>
      <c r="E895" s="482"/>
      <c r="F895" s="483"/>
      <c r="G895" s="484"/>
      <c r="H895" s="180">
        <f t="shared" si="342"/>
        <v>0</v>
      </c>
      <c r="I895" s="180">
        <f t="shared" si="343"/>
        <v>0</v>
      </c>
      <c r="J895" s="506"/>
      <c r="K895" s="507"/>
      <c r="L895" s="491">
        <v>0</v>
      </c>
      <c r="M895" s="196">
        <f t="shared" si="344"/>
        <v>0</v>
      </c>
      <c r="N895" s="198">
        <f t="shared" si="345"/>
        <v>0</v>
      </c>
      <c r="O895" s="506"/>
      <c r="P895" s="301"/>
      <c r="Q895" s="301"/>
      <c r="R895" s="302"/>
      <c r="S895" s="302"/>
      <c r="T895" s="302"/>
      <c r="U895" s="302"/>
      <c r="V895" s="302"/>
      <c r="W895" s="302"/>
      <c r="X895" s="302"/>
      <c r="Y895" s="302"/>
      <c r="Z895" s="302"/>
      <c r="AA895" s="302"/>
      <c r="AB895" s="302"/>
      <c r="AC895" s="302"/>
      <c r="AD895" s="302"/>
      <c r="AE895" s="302"/>
      <c r="AF895" s="302"/>
    </row>
    <row r="896" spans="1:32" ht="15.75" customHeight="1" outlineLevel="1">
      <c r="A896" s="298"/>
      <c r="B896" s="369"/>
      <c r="C896" s="395" t="s">
        <v>1196</v>
      </c>
      <c r="D896" s="485" t="s">
        <v>40</v>
      </c>
      <c r="E896" s="482"/>
      <c r="F896" s="483"/>
      <c r="G896" s="484"/>
      <c r="H896" s="180">
        <f t="shared" si="342"/>
        <v>0</v>
      </c>
      <c r="I896" s="180">
        <f t="shared" si="343"/>
        <v>0</v>
      </c>
      <c r="J896" s="506"/>
      <c r="K896" s="507"/>
      <c r="L896" s="491">
        <v>0</v>
      </c>
      <c r="M896" s="196">
        <f t="shared" si="344"/>
        <v>0</v>
      </c>
      <c r="N896" s="198">
        <f t="shared" si="345"/>
        <v>0</v>
      </c>
      <c r="O896" s="506"/>
      <c r="P896" s="301"/>
      <c r="Q896" s="301"/>
      <c r="R896" s="302"/>
      <c r="S896" s="302"/>
      <c r="T896" s="302"/>
      <c r="U896" s="302"/>
      <c r="V896" s="302"/>
      <c r="W896" s="302"/>
      <c r="X896" s="302"/>
      <c r="Y896" s="302"/>
      <c r="Z896" s="302"/>
      <c r="AA896" s="302"/>
      <c r="AB896" s="302"/>
      <c r="AC896" s="302"/>
      <c r="AD896" s="302"/>
      <c r="AE896" s="302"/>
      <c r="AF896" s="302"/>
    </row>
    <row r="897" spans="1:32" ht="15.75" customHeight="1" outlineLevel="1">
      <c r="A897" s="298"/>
      <c r="B897" s="369"/>
      <c r="C897" s="193" t="s">
        <v>1197</v>
      </c>
      <c r="D897" s="485" t="s">
        <v>40</v>
      </c>
      <c r="E897" s="482"/>
      <c r="F897" s="483"/>
      <c r="G897" s="484"/>
      <c r="H897" s="180">
        <f t="shared" si="342"/>
        <v>0</v>
      </c>
      <c r="I897" s="180">
        <f t="shared" si="343"/>
        <v>0</v>
      </c>
      <c r="J897" s="506"/>
      <c r="K897" s="507"/>
      <c r="L897" s="491">
        <v>0</v>
      </c>
      <c r="M897" s="196">
        <f t="shared" si="344"/>
        <v>0</v>
      </c>
      <c r="N897" s="198">
        <f t="shared" si="345"/>
        <v>0</v>
      </c>
      <c r="O897" s="506"/>
      <c r="P897" s="301"/>
      <c r="Q897" s="301"/>
      <c r="R897" s="302"/>
      <c r="S897" s="302"/>
      <c r="T897" s="302"/>
      <c r="U897" s="302"/>
      <c r="V897" s="302"/>
      <c r="W897" s="302"/>
      <c r="X897" s="302"/>
      <c r="Y897" s="302"/>
      <c r="Z897" s="302"/>
      <c r="AA897" s="302"/>
      <c r="AB897" s="302"/>
      <c r="AC897" s="302"/>
      <c r="AD897" s="302"/>
      <c r="AE897" s="302"/>
      <c r="AF897" s="302"/>
    </row>
    <row r="898" spans="1:32" ht="15.75" customHeight="1" outlineLevel="1">
      <c r="A898" s="298"/>
      <c r="B898" s="369"/>
      <c r="C898" s="193" t="s">
        <v>1198</v>
      </c>
      <c r="D898" s="485" t="s">
        <v>40</v>
      </c>
      <c r="E898" s="482"/>
      <c r="F898" s="483"/>
      <c r="G898" s="484"/>
      <c r="H898" s="180">
        <f t="shared" si="342"/>
        <v>0</v>
      </c>
      <c r="I898" s="180">
        <f t="shared" si="343"/>
        <v>0</v>
      </c>
      <c r="J898" s="506"/>
      <c r="K898" s="507"/>
      <c r="L898" s="491">
        <v>0</v>
      </c>
      <c r="M898" s="196">
        <f t="shared" si="344"/>
        <v>0</v>
      </c>
      <c r="N898" s="198">
        <f t="shared" si="345"/>
        <v>0</v>
      </c>
      <c r="O898" s="506"/>
      <c r="P898" s="301"/>
      <c r="Q898" s="301"/>
      <c r="R898" s="302"/>
      <c r="S898" s="302"/>
      <c r="T898" s="302"/>
      <c r="U898" s="302"/>
      <c r="V898" s="302"/>
      <c r="W898" s="302"/>
      <c r="X898" s="302"/>
      <c r="Y898" s="302"/>
      <c r="Z898" s="302"/>
      <c r="AA898" s="302"/>
      <c r="AB898" s="302"/>
      <c r="AC898" s="302"/>
      <c r="AD898" s="302"/>
      <c r="AE898" s="302"/>
      <c r="AF898" s="302"/>
    </row>
    <row r="899" spans="1:32" ht="15.75" customHeight="1" outlineLevel="1">
      <c r="A899" s="298"/>
      <c r="B899" s="369"/>
      <c r="C899" s="396" t="s">
        <v>190</v>
      </c>
      <c r="D899" s="485" t="s">
        <v>40</v>
      </c>
      <c r="E899" s="482"/>
      <c r="F899" s="483"/>
      <c r="G899" s="484"/>
      <c r="H899" s="180">
        <f t="shared" si="342"/>
        <v>0</v>
      </c>
      <c r="I899" s="180">
        <f t="shared" si="343"/>
        <v>0</v>
      </c>
      <c r="J899" s="506"/>
      <c r="K899" s="507"/>
      <c r="L899" s="491">
        <v>0</v>
      </c>
      <c r="M899" s="196">
        <f t="shared" si="344"/>
        <v>0</v>
      </c>
      <c r="N899" s="198">
        <f t="shared" si="345"/>
        <v>0</v>
      </c>
      <c r="O899" s="506"/>
      <c r="P899" s="301"/>
      <c r="Q899" s="301"/>
      <c r="R899" s="302"/>
      <c r="S899" s="302"/>
      <c r="T899" s="302"/>
      <c r="U899" s="302"/>
      <c r="V899" s="302"/>
      <c r="W899" s="302"/>
      <c r="X899" s="302"/>
      <c r="Y899" s="302"/>
      <c r="Z899" s="302"/>
      <c r="AA899" s="302"/>
      <c r="AB899" s="302"/>
      <c r="AC899" s="302"/>
      <c r="AD899" s="302"/>
      <c r="AE899" s="302"/>
      <c r="AF899" s="302"/>
    </row>
    <row r="900" spans="1:32" ht="15.75" customHeight="1" outlineLevel="1">
      <c r="A900" s="298"/>
      <c r="B900" s="369"/>
      <c r="C900" s="193" t="s">
        <v>1199</v>
      </c>
      <c r="D900" s="485" t="s">
        <v>40</v>
      </c>
      <c r="E900" s="482"/>
      <c r="F900" s="483"/>
      <c r="G900" s="484"/>
      <c r="H900" s="180">
        <f t="shared" si="342"/>
        <v>0</v>
      </c>
      <c r="I900" s="180">
        <f t="shared" si="343"/>
        <v>0</v>
      </c>
      <c r="J900" s="506"/>
      <c r="K900" s="507"/>
      <c r="L900" s="491">
        <v>0</v>
      </c>
      <c r="M900" s="196">
        <f t="shared" si="344"/>
        <v>0</v>
      </c>
      <c r="N900" s="198">
        <f t="shared" si="345"/>
        <v>0</v>
      </c>
      <c r="O900" s="506"/>
      <c r="P900" s="301"/>
      <c r="Q900" s="301"/>
      <c r="R900" s="302"/>
      <c r="S900" s="302"/>
      <c r="T900" s="302"/>
      <c r="U900" s="302"/>
      <c r="V900" s="302"/>
      <c r="W900" s="302"/>
      <c r="X900" s="302"/>
      <c r="Y900" s="302"/>
      <c r="Z900" s="302"/>
      <c r="AA900" s="302"/>
      <c r="AB900" s="302"/>
      <c r="AC900" s="302"/>
      <c r="AD900" s="302"/>
      <c r="AE900" s="302"/>
      <c r="AF900" s="302"/>
    </row>
    <row r="901" spans="1:32" ht="15.75" customHeight="1" outlineLevel="1">
      <c r="A901" s="298"/>
      <c r="B901" s="369"/>
      <c r="C901" s="193" t="s">
        <v>1200</v>
      </c>
      <c r="D901" s="485" t="s">
        <v>40</v>
      </c>
      <c r="E901" s="482"/>
      <c r="F901" s="483"/>
      <c r="G901" s="484"/>
      <c r="H901" s="180">
        <f t="shared" si="342"/>
        <v>0</v>
      </c>
      <c r="I901" s="180">
        <f t="shared" si="343"/>
        <v>0</v>
      </c>
      <c r="J901" s="506"/>
      <c r="K901" s="507"/>
      <c r="L901" s="491">
        <v>0</v>
      </c>
      <c r="M901" s="196">
        <f t="shared" si="344"/>
        <v>0</v>
      </c>
      <c r="N901" s="198">
        <f t="shared" si="345"/>
        <v>0</v>
      </c>
      <c r="O901" s="506"/>
      <c r="P901" s="301"/>
      <c r="Q901" s="301"/>
      <c r="R901" s="302"/>
      <c r="S901" s="302"/>
      <c r="T901" s="302"/>
      <c r="U901" s="302"/>
      <c r="V901" s="302"/>
      <c r="W901" s="302"/>
      <c r="X901" s="302"/>
      <c r="Y901" s="302"/>
      <c r="Z901" s="302"/>
      <c r="AA901" s="302"/>
      <c r="AB901" s="302"/>
      <c r="AC901" s="302"/>
      <c r="AD901" s="302"/>
      <c r="AE901" s="302"/>
      <c r="AF901" s="302"/>
    </row>
    <row r="902" spans="1:32" ht="15.75" customHeight="1" outlineLevel="1">
      <c r="A902" s="298"/>
      <c r="B902" s="369"/>
      <c r="C902" s="193" t="s">
        <v>1201</v>
      </c>
      <c r="D902" s="485" t="s">
        <v>40</v>
      </c>
      <c r="E902" s="482"/>
      <c r="F902" s="483"/>
      <c r="G902" s="484"/>
      <c r="H902" s="180">
        <f t="shared" si="342"/>
        <v>0</v>
      </c>
      <c r="I902" s="180">
        <f t="shared" si="343"/>
        <v>0</v>
      </c>
      <c r="J902" s="506"/>
      <c r="K902" s="507"/>
      <c r="L902" s="491">
        <v>0</v>
      </c>
      <c r="M902" s="196">
        <f t="shared" si="344"/>
        <v>0</v>
      </c>
      <c r="N902" s="198">
        <f t="shared" si="345"/>
        <v>0</v>
      </c>
      <c r="O902" s="506"/>
      <c r="P902" s="301"/>
      <c r="Q902" s="301"/>
      <c r="R902" s="302"/>
      <c r="S902" s="302"/>
      <c r="T902" s="302"/>
      <c r="U902" s="302"/>
      <c r="V902" s="302"/>
      <c r="W902" s="302"/>
      <c r="X902" s="302"/>
      <c r="Y902" s="302"/>
      <c r="Z902" s="302"/>
      <c r="AA902" s="302"/>
      <c r="AB902" s="302"/>
      <c r="AC902" s="302"/>
      <c r="AD902" s="302"/>
      <c r="AE902" s="302"/>
      <c r="AF902" s="302"/>
    </row>
    <row r="903" spans="1:32" ht="15.75" customHeight="1" outlineLevel="1">
      <c r="A903" s="298"/>
      <c r="B903" s="369"/>
      <c r="C903" s="193" t="s">
        <v>75</v>
      </c>
      <c r="D903" s="485" t="s">
        <v>40</v>
      </c>
      <c r="E903" s="482"/>
      <c r="F903" s="483"/>
      <c r="G903" s="484"/>
      <c r="H903" s="180">
        <f t="shared" si="342"/>
        <v>0</v>
      </c>
      <c r="I903" s="180">
        <f t="shared" si="343"/>
        <v>0</v>
      </c>
      <c r="J903" s="506"/>
      <c r="K903" s="507"/>
      <c r="L903" s="491">
        <v>0</v>
      </c>
      <c r="M903" s="196">
        <f t="shared" si="344"/>
        <v>0</v>
      </c>
      <c r="N903" s="198">
        <f t="shared" si="345"/>
        <v>0</v>
      </c>
      <c r="O903" s="506"/>
      <c r="P903" s="301"/>
      <c r="Q903" s="301"/>
      <c r="R903" s="302"/>
      <c r="S903" s="302"/>
      <c r="T903" s="302"/>
      <c r="U903" s="302"/>
      <c r="V903" s="302"/>
      <c r="W903" s="302"/>
      <c r="X903" s="302"/>
      <c r="Y903" s="302"/>
      <c r="Z903" s="302"/>
      <c r="AA903" s="302"/>
      <c r="AB903" s="302"/>
      <c r="AC903" s="302"/>
      <c r="AD903" s="302"/>
      <c r="AE903" s="302"/>
      <c r="AF903" s="302"/>
    </row>
    <row r="904" spans="1:32" ht="15.75" customHeight="1">
      <c r="A904" s="298"/>
      <c r="B904" s="206"/>
      <c r="C904" s="303"/>
      <c r="D904" s="208"/>
      <c r="E904" s="570" t="s">
        <v>49</v>
      </c>
      <c r="F904" s="568"/>
      <c r="G904" s="574"/>
      <c r="H904" s="386">
        <f>SUM(H887:H903)</f>
        <v>0</v>
      </c>
      <c r="I904" s="386">
        <f>SUM(I887:I903)</f>
        <v>0</v>
      </c>
      <c r="J904" s="308"/>
      <c r="K904" s="387"/>
      <c r="L904" s="390">
        <f>SUM(L887:L903)</f>
        <v>0</v>
      </c>
      <c r="M904" s="390">
        <f>SUM(M887:M903)</f>
        <v>0</v>
      </c>
      <c r="N904" s="211">
        <f t="shared" si="345"/>
        <v>0</v>
      </c>
      <c r="O904" s="308"/>
      <c r="P904" s="301"/>
      <c r="Q904" s="301"/>
      <c r="R904" s="302"/>
      <c r="S904" s="302"/>
      <c r="T904" s="302"/>
      <c r="U904" s="302"/>
      <c r="V904" s="302"/>
      <c r="W904" s="302"/>
      <c r="X904" s="302"/>
      <c r="Y904" s="302"/>
      <c r="Z904" s="302"/>
      <c r="AA904" s="302"/>
      <c r="AB904" s="302"/>
      <c r="AC904" s="302"/>
      <c r="AD904" s="302"/>
      <c r="AE904" s="302"/>
      <c r="AF904" s="302"/>
    </row>
    <row r="905" spans="1:32" ht="15.75" customHeight="1">
      <c r="A905" s="298"/>
      <c r="B905" s="212"/>
      <c r="C905" s="222"/>
      <c r="D905" s="212"/>
      <c r="E905" s="223"/>
      <c r="F905" s="224"/>
      <c r="G905" s="225"/>
      <c r="H905" s="221"/>
      <c r="I905" s="221"/>
      <c r="J905" s="219"/>
      <c r="K905" s="220"/>
      <c r="L905" s="221"/>
      <c r="M905" s="221"/>
      <c r="N905" s="53"/>
      <c r="O905" s="219"/>
      <c r="P905" s="301"/>
      <c r="Q905" s="301"/>
      <c r="R905" s="302"/>
      <c r="S905" s="302"/>
      <c r="T905" s="302"/>
      <c r="U905" s="302"/>
      <c r="V905" s="302"/>
      <c r="W905" s="302"/>
      <c r="X905" s="302"/>
      <c r="Y905" s="302"/>
      <c r="Z905" s="302"/>
      <c r="AA905" s="302"/>
      <c r="AB905" s="302"/>
      <c r="AC905" s="302"/>
      <c r="AD905" s="302"/>
      <c r="AE905" s="302"/>
      <c r="AF905" s="302"/>
    </row>
    <row r="906" spans="1:32" ht="15.75" customHeight="1">
      <c r="A906" s="298"/>
      <c r="B906" s="212"/>
      <c r="C906" s="222"/>
      <c r="D906" s="212"/>
      <c r="E906" s="223"/>
      <c r="F906" s="224"/>
      <c r="G906" s="225"/>
      <c r="H906" s="221"/>
      <c r="I906" s="221"/>
      <c r="J906" s="219"/>
      <c r="K906" s="220"/>
      <c r="L906" s="221"/>
      <c r="M906" s="221"/>
      <c r="N906" s="53"/>
      <c r="O906" s="219"/>
      <c r="P906" s="301"/>
      <c r="Q906" s="301"/>
      <c r="R906" s="302"/>
      <c r="S906" s="302"/>
      <c r="T906" s="302"/>
      <c r="U906" s="302"/>
      <c r="V906" s="302"/>
      <c r="W906" s="302"/>
      <c r="X906" s="302"/>
      <c r="Y906" s="302"/>
      <c r="Z906" s="302"/>
      <c r="AA906" s="302"/>
      <c r="AB906" s="302"/>
      <c r="AC906" s="302"/>
      <c r="AD906" s="302"/>
      <c r="AE906" s="302"/>
      <c r="AF906" s="302"/>
    </row>
    <row r="907" spans="1:32" ht="15.75" customHeight="1">
      <c r="A907" s="298"/>
      <c r="B907" s="299">
        <v>14</v>
      </c>
      <c r="C907" s="300" t="s">
        <v>84</v>
      </c>
      <c r="D907" s="570"/>
      <c r="E907" s="568"/>
      <c r="F907" s="568"/>
      <c r="G907" s="571"/>
      <c r="H907" s="592"/>
      <c r="I907" s="571"/>
      <c r="J907" s="584"/>
      <c r="K907" s="568"/>
      <c r="L907" s="568"/>
      <c r="M907" s="574"/>
      <c r="N907" s="570"/>
      <c r="O907" s="571"/>
      <c r="P907" s="301"/>
      <c r="Q907" s="301"/>
      <c r="R907" s="302"/>
      <c r="S907" s="302"/>
      <c r="T907" s="302"/>
      <c r="U907" s="302"/>
      <c r="V907" s="302"/>
      <c r="W907" s="302"/>
      <c r="X907" s="302"/>
      <c r="Y907" s="302"/>
      <c r="Z907" s="302"/>
      <c r="AA907" s="302"/>
      <c r="AB907" s="302"/>
      <c r="AC907" s="302"/>
      <c r="AD907" s="302"/>
      <c r="AE907" s="302"/>
      <c r="AF907" s="302"/>
    </row>
    <row r="908" spans="1:32" ht="15.75" customHeight="1" outlineLevel="1">
      <c r="A908" s="298"/>
      <c r="B908" s="369"/>
      <c r="C908" s="193" t="s">
        <v>1202</v>
      </c>
      <c r="D908" s="485" t="s">
        <v>40</v>
      </c>
      <c r="E908" s="482"/>
      <c r="F908" s="483"/>
      <c r="G908" s="484"/>
      <c r="H908" s="180">
        <f>G908*E908</f>
        <v>0</v>
      </c>
      <c r="I908" s="180">
        <f>IF(D908="SI",H908,0)</f>
        <v>0</v>
      </c>
      <c r="J908" s="506"/>
      <c r="K908" s="507"/>
      <c r="L908" s="491">
        <v>0</v>
      </c>
      <c r="M908" s="196">
        <f>+L908-I908</f>
        <v>0</v>
      </c>
      <c r="N908" s="198">
        <f>IF(M908=0,0,(IF(I908=M908=0,1,(IF(I908=0,1,M908/I908)))))</f>
        <v>0</v>
      </c>
      <c r="O908" s="506"/>
      <c r="P908" s="301"/>
      <c r="Q908" s="301"/>
      <c r="R908" s="302"/>
      <c r="S908" s="302"/>
      <c r="T908" s="302"/>
      <c r="U908" s="302"/>
      <c r="V908" s="302"/>
      <c r="W908" s="302"/>
      <c r="X908" s="302"/>
      <c r="Y908" s="302"/>
      <c r="Z908" s="302"/>
      <c r="AA908" s="302"/>
      <c r="AB908" s="302"/>
      <c r="AC908" s="302"/>
      <c r="AD908" s="302"/>
      <c r="AE908" s="302"/>
      <c r="AF908" s="302"/>
    </row>
    <row r="909" spans="1:32" ht="15.75" customHeight="1" outlineLevel="1">
      <c r="A909" s="298"/>
      <c r="B909" s="369"/>
      <c r="C909" s="193" t="s">
        <v>1203</v>
      </c>
      <c r="D909" s="485" t="s">
        <v>40</v>
      </c>
      <c r="E909" s="482"/>
      <c r="F909" s="483"/>
      <c r="G909" s="484"/>
      <c r="H909" s="180">
        <f>G909*E909</f>
        <v>0</v>
      </c>
      <c r="I909" s="180">
        <f>IF(D909="SI",H909,0)</f>
        <v>0</v>
      </c>
      <c r="J909" s="506"/>
      <c r="K909" s="507"/>
      <c r="L909" s="491">
        <v>0</v>
      </c>
      <c r="M909" s="196">
        <f>+L909-I909</f>
        <v>0</v>
      </c>
      <c r="N909" s="198">
        <f>IF(M909=0,0,(IF(I909=M909=0,1,(IF(I909=0,1,M909/I909)))))</f>
        <v>0</v>
      </c>
      <c r="O909" s="506"/>
      <c r="P909" s="301"/>
      <c r="Q909" s="301"/>
      <c r="R909" s="302"/>
      <c r="S909" s="302"/>
      <c r="T909" s="302"/>
      <c r="U909" s="302"/>
      <c r="V909" s="302"/>
      <c r="W909" s="302"/>
      <c r="X909" s="302"/>
      <c r="Y909" s="302"/>
      <c r="Z909" s="302"/>
      <c r="AA909" s="302"/>
      <c r="AB909" s="302"/>
      <c r="AC909" s="302"/>
      <c r="AD909" s="302"/>
      <c r="AE909" s="302"/>
      <c r="AF909" s="302"/>
    </row>
    <row r="910" spans="1:32" ht="15.75" customHeight="1" outlineLevel="1">
      <c r="A910" s="298"/>
      <c r="B910" s="369"/>
      <c r="C910" s="193" t="s">
        <v>75</v>
      </c>
      <c r="D910" s="485" t="s">
        <v>40</v>
      </c>
      <c r="E910" s="482"/>
      <c r="F910" s="483"/>
      <c r="G910" s="484"/>
      <c r="H910" s="180">
        <f>G910*E910</f>
        <v>0</v>
      </c>
      <c r="I910" s="180">
        <f>IF(D910="SI",H910,0)</f>
        <v>0</v>
      </c>
      <c r="J910" s="506"/>
      <c r="K910" s="507"/>
      <c r="L910" s="491">
        <v>0</v>
      </c>
      <c r="M910" s="196">
        <f>+L910-I910</f>
        <v>0</v>
      </c>
      <c r="N910" s="198">
        <f>IF(M910=0,0,(IF(I910=M910=0,1,(IF(I910=0,1,M910/I910)))))</f>
        <v>0</v>
      </c>
      <c r="O910" s="506"/>
      <c r="P910" s="301"/>
      <c r="Q910" s="301"/>
      <c r="R910" s="302"/>
      <c r="S910" s="302"/>
      <c r="T910" s="302"/>
      <c r="U910" s="302"/>
      <c r="V910" s="302"/>
      <c r="W910" s="302"/>
      <c r="X910" s="302"/>
      <c r="Y910" s="302"/>
      <c r="Z910" s="302"/>
      <c r="AA910" s="302"/>
      <c r="AB910" s="302"/>
      <c r="AC910" s="302"/>
      <c r="AD910" s="302"/>
      <c r="AE910" s="302"/>
      <c r="AF910" s="302"/>
    </row>
    <row r="911" spans="1:32" ht="15.75" customHeight="1">
      <c r="A911" s="298"/>
      <c r="B911" s="206"/>
      <c r="C911" s="303"/>
      <c r="D911" s="208"/>
      <c r="E911" s="570" t="s">
        <v>49</v>
      </c>
      <c r="F911" s="568"/>
      <c r="G911" s="574"/>
      <c r="H911" s="386">
        <f>SUM(H908:H910)</f>
        <v>0</v>
      </c>
      <c r="I911" s="386">
        <f>SUM(I908:I910)</f>
        <v>0</v>
      </c>
      <c r="J911" s="308"/>
      <c r="K911" s="387"/>
      <c r="L911" s="390">
        <f>SUM(L908:L910)</f>
        <v>0</v>
      </c>
      <c r="M911" s="390">
        <f>SUM(M908:M910)</f>
        <v>0</v>
      </c>
      <c r="N911" s="211">
        <f>IF(M911=0,0,(IF(I911=M911=0,1,(IF(I911=0,1,M911/I911)))))</f>
        <v>0</v>
      </c>
      <c r="O911" s="308"/>
      <c r="P911" s="301"/>
      <c r="Q911" s="301"/>
      <c r="R911" s="302"/>
      <c r="S911" s="302"/>
      <c r="T911" s="302"/>
      <c r="U911" s="302"/>
      <c r="V911" s="302"/>
      <c r="W911" s="302"/>
      <c r="X911" s="302"/>
      <c r="Y911" s="302"/>
      <c r="Z911" s="302"/>
      <c r="AA911" s="302"/>
      <c r="AB911" s="302"/>
      <c r="AC911" s="302"/>
      <c r="AD911" s="302"/>
      <c r="AE911" s="302"/>
      <c r="AF911" s="302"/>
    </row>
    <row r="912" spans="1:32" ht="15.75" customHeight="1">
      <c r="A912" s="298"/>
      <c r="B912" s="212"/>
      <c r="C912" s="393"/>
      <c r="D912" s="206"/>
      <c r="E912" s="223"/>
      <c r="F912" s="224"/>
      <c r="G912" s="225"/>
      <c r="H912" s="221"/>
      <c r="I912" s="221"/>
      <c r="J912" s="219"/>
      <c r="K912" s="220"/>
      <c r="L912" s="221"/>
      <c r="M912" s="221"/>
      <c r="N912" s="53"/>
      <c r="O912" s="219"/>
      <c r="P912" s="301"/>
      <c r="Q912" s="301"/>
      <c r="R912" s="302"/>
      <c r="S912" s="302"/>
      <c r="T912" s="302"/>
      <c r="U912" s="302"/>
      <c r="V912" s="302"/>
      <c r="W912" s="302"/>
      <c r="X912" s="302"/>
      <c r="Y912" s="302"/>
      <c r="Z912" s="302"/>
      <c r="AA912" s="302"/>
      <c r="AB912" s="302"/>
      <c r="AC912" s="302"/>
      <c r="AD912" s="302"/>
      <c r="AE912" s="302"/>
      <c r="AF912" s="302"/>
    </row>
    <row r="913" spans="1:32" ht="15.75" customHeight="1">
      <c r="A913" s="298"/>
      <c r="B913" s="212"/>
      <c r="C913" s="393"/>
      <c r="D913" s="206"/>
      <c r="E913" s="223"/>
      <c r="F913" s="224"/>
      <c r="G913" s="225"/>
      <c r="H913" s="221"/>
      <c r="I913" s="221"/>
      <c r="J913" s="219"/>
      <c r="K913" s="220"/>
      <c r="L913" s="221"/>
      <c r="M913" s="221"/>
      <c r="N913" s="53"/>
      <c r="O913" s="219"/>
      <c r="P913" s="301"/>
      <c r="Q913" s="301"/>
      <c r="R913" s="302"/>
      <c r="S913" s="302"/>
      <c r="T913" s="302"/>
      <c r="U913" s="302"/>
      <c r="V913" s="302"/>
      <c r="W913" s="302"/>
      <c r="X913" s="302"/>
      <c r="Y913" s="302"/>
      <c r="Z913" s="302"/>
      <c r="AA913" s="302"/>
      <c r="AB913" s="302"/>
      <c r="AC913" s="302"/>
      <c r="AD913" s="302"/>
      <c r="AE913" s="302"/>
      <c r="AF913" s="302"/>
    </row>
    <row r="914" spans="1:32" ht="15.75" customHeight="1">
      <c r="A914" s="298"/>
      <c r="B914" s="299">
        <v>15</v>
      </c>
      <c r="C914" s="300" t="s">
        <v>88</v>
      </c>
      <c r="D914" s="570"/>
      <c r="E914" s="568"/>
      <c r="F914" s="568"/>
      <c r="G914" s="571"/>
      <c r="H914" s="570"/>
      <c r="I914" s="571"/>
      <c r="J914" s="584"/>
      <c r="K914" s="568"/>
      <c r="L914" s="568"/>
      <c r="M914" s="574"/>
      <c r="N914" s="570"/>
      <c r="O914" s="571"/>
      <c r="P914" s="301"/>
      <c r="Q914" s="301"/>
      <c r="R914" s="302"/>
      <c r="S914" s="302"/>
      <c r="T914" s="302"/>
      <c r="U914" s="302"/>
      <c r="V914" s="302"/>
      <c r="W914" s="302"/>
      <c r="X914" s="302"/>
      <c r="Y914" s="302"/>
      <c r="Z914" s="302"/>
      <c r="AA914" s="302"/>
      <c r="AB914" s="302"/>
      <c r="AC914" s="302"/>
      <c r="AD914" s="302"/>
      <c r="AE914" s="302"/>
      <c r="AF914" s="302"/>
    </row>
    <row r="915" spans="1:32" ht="15.75" customHeight="1" outlineLevel="1">
      <c r="A915" s="298"/>
      <c r="B915" s="369"/>
      <c r="C915" s="170" t="s">
        <v>1204</v>
      </c>
      <c r="D915" s="485" t="s">
        <v>40</v>
      </c>
      <c r="E915" s="482"/>
      <c r="F915" s="483"/>
      <c r="G915" s="484"/>
      <c r="H915" s="180">
        <f t="shared" ref="H915:H934" si="346">G915*E915</f>
        <v>0</v>
      </c>
      <c r="I915" s="180">
        <f t="shared" ref="I915:I934" si="347">IF(D915="SI",H915,0)</f>
        <v>0</v>
      </c>
      <c r="J915" s="506"/>
      <c r="K915" s="507"/>
      <c r="L915" s="491">
        <v>0</v>
      </c>
      <c r="M915" s="196">
        <f t="shared" ref="M915:M934" si="348">+L915-I915</f>
        <v>0</v>
      </c>
      <c r="N915" s="198">
        <f t="shared" ref="N915:N935" si="349">IF(M915=0,0,(IF(I915=M915=0,1,(IF(I915=0,1,M915/I915)))))</f>
        <v>0</v>
      </c>
      <c r="O915" s="506"/>
      <c r="P915" s="301"/>
      <c r="Q915" s="301"/>
      <c r="R915" s="302"/>
      <c r="S915" s="302"/>
      <c r="T915" s="302"/>
      <c r="U915" s="302"/>
      <c r="V915" s="302"/>
      <c r="W915" s="302"/>
      <c r="X915" s="302"/>
      <c r="Y915" s="302"/>
      <c r="Z915" s="302"/>
      <c r="AA915" s="302"/>
      <c r="AB915" s="302"/>
      <c r="AC915" s="302"/>
      <c r="AD915" s="302"/>
      <c r="AE915" s="302"/>
      <c r="AF915" s="302"/>
    </row>
    <row r="916" spans="1:32" ht="15.75" customHeight="1" outlineLevel="1">
      <c r="A916" s="298"/>
      <c r="B916" s="369"/>
      <c r="C916" s="170" t="s">
        <v>1205</v>
      </c>
      <c r="D916" s="485" t="s">
        <v>40</v>
      </c>
      <c r="E916" s="482"/>
      <c r="F916" s="483"/>
      <c r="G916" s="484"/>
      <c r="H916" s="180">
        <f t="shared" si="346"/>
        <v>0</v>
      </c>
      <c r="I916" s="180">
        <f t="shared" si="347"/>
        <v>0</v>
      </c>
      <c r="J916" s="506"/>
      <c r="K916" s="507"/>
      <c r="L916" s="491">
        <v>0</v>
      </c>
      <c r="M916" s="196">
        <f t="shared" si="348"/>
        <v>0</v>
      </c>
      <c r="N916" s="198">
        <f t="shared" si="349"/>
        <v>0</v>
      </c>
      <c r="O916" s="506"/>
      <c r="P916" s="301"/>
      <c r="Q916" s="301"/>
      <c r="R916" s="302"/>
      <c r="S916" s="302"/>
      <c r="T916" s="302"/>
      <c r="U916" s="302"/>
      <c r="V916" s="302"/>
      <c r="W916" s="302"/>
      <c r="X916" s="302"/>
      <c r="Y916" s="302"/>
      <c r="Z916" s="302"/>
      <c r="AA916" s="302"/>
      <c r="AB916" s="302"/>
      <c r="AC916" s="302"/>
      <c r="AD916" s="302"/>
      <c r="AE916" s="302"/>
      <c r="AF916" s="302"/>
    </row>
    <row r="917" spans="1:32" ht="15.75" customHeight="1" outlineLevel="1">
      <c r="A917" s="298"/>
      <c r="B917" s="369"/>
      <c r="C917" s="170" t="s">
        <v>1206</v>
      </c>
      <c r="D917" s="485" t="s">
        <v>40</v>
      </c>
      <c r="E917" s="482"/>
      <c r="F917" s="483"/>
      <c r="G917" s="484"/>
      <c r="H917" s="180">
        <f t="shared" si="346"/>
        <v>0</v>
      </c>
      <c r="I917" s="180">
        <f t="shared" si="347"/>
        <v>0</v>
      </c>
      <c r="J917" s="506"/>
      <c r="K917" s="507"/>
      <c r="L917" s="491">
        <v>0</v>
      </c>
      <c r="M917" s="196">
        <f t="shared" si="348"/>
        <v>0</v>
      </c>
      <c r="N917" s="198">
        <f t="shared" si="349"/>
        <v>0</v>
      </c>
      <c r="O917" s="506"/>
      <c r="P917" s="301"/>
      <c r="Q917" s="301"/>
      <c r="R917" s="302"/>
      <c r="S917" s="302"/>
      <c r="T917" s="302"/>
      <c r="U917" s="302"/>
      <c r="V917" s="302"/>
      <c r="W917" s="302"/>
      <c r="X917" s="302"/>
      <c r="Y917" s="302"/>
      <c r="Z917" s="302"/>
      <c r="AA917" s="302"/>
      <c r="AB917" s="302"/>
      <c r="AC917" s="302"/>
      <c r="AD917" s="302"/>
      <c r="AE917" s="302"/>
      <c r="AF917" s="302"/>
    </row>
    <row r="918" spans="1:32" ht="15.75" customHeight="1" outlineLevel="1">
      <c r="A918" s="298"/>
      <c r="B918" s="369"/>
      <c r="C918" s="380" t="s">
        <v>1207</v>
      </c>
      <c r="D918" s="485" t="s">
        <v>40</v>
      </c>
      <c r="E918" s="482"/>
      <c r="F918" s="483"/>
      <c r="G918" s="484"/>
      <c r="H918" s="180">
        <f t="shared" si="346"/>
        <v>0</v>
      </c>
      <c r="I918" s="180">
        <f t="shared" si="347"/>
        <v>0</v>
      </c>
      <c r="J918" s="506"/>
      <c r="K918" s="507"/>
      <c r="L918" s="491">
        <v>0</v>
      </c>
      <c r="M918" s="196">
        <f t="shared" si="348"/>
        <v>0</v>
      </c>
      <c r="N918" s="198">
        <f t="shared" si="349"/>
        <v>0</v>
      </c>
      <c r="O918" s="506"/>
      <c r="P918" s="301"/>
      <c r="Q918" s="301"/>
      <c r="R918" s="302"/>
      <c r="S918" s="302"/>
      <c r="T918" s="302"/>
      <c r="U918" s="302"/>
      <c r="V918" s="302"/>
      <c r="W918" s="302"/>
      <c r="X918" s="302"/>
      <c r="Y918" s="302"/>
      <c r="Z918" s="302"/>
      <c r="AA918" s="302"/>
      <c r="AB918" s="302"/>
      <c r="AC918" s="302"/>
      <c r="AD918" s="302"/>
      <c r="AE918" s="302"/>
      <c r="AF918" s="302"/>
    </row>
    <row r="919" spans="1:32" ht="15.75" customHeight="1" outlineLevel="1">
      <c r="A919" s="298"/>
      <c r="B919" s="369"/>
      <c r="C919" s="170" t="s">
        <v>1208</v>
      </c>
      <c r="D919" s="485" t="s">
        <v>40</v>
      </c>
      <c r="E919" s="482"/>
      <c r="F919" s="483"/>
      <c r="G919" s="484"/>
      <c r="H919" s="180">
        <f t="shared" si="346"/>
        <v>0</v>
      </c>
      <c r="I919" s="180">
        <f t="shared" si="347"/>
        <v>0</v>
      </c>
      <c r="J919" s="506"/>
      <c r="K919" s="507"/>
      <c r="L919" s="491">
        <v>0</v>
      </c>
      <c r="M919" s="196">
        <f t="shared" si="348"/>
        <v>0</v>
      </c>
      <c r="N919" s="198">
        <f t="shared" si="349"/>
        <v>0</v>
      </c>
      <c r="O919" s="506"/>
      <c r="P919" s="301"/>
      <c r="Q919" s="301"/>
      <c r="R919" s="302"/>
      <c r="S919" s="302"/>
      <c r="T919" s="302"/>
      <c r="U919" s="302"/>
      <c r="V919" s="302"/>
      <c r="W919" s="302"/>
      <c r="X919" s="302"/>
      <c r="Y919" s="302"/>
      <c r="Z919" s="302"/>
      <c r="AA919" s="302"/>
      <c r="AB919" s="302"/>
      <c r="AC919" s="302"/>
      <c r="AD919" s="302"/>
      <c r="AE919" s="302"/>
      <c r="AF919" s="302"/>
    </row>
    <row r="920" spans="1:32" ht="15.75" customHeight="1" outlineLevel="1">
      <c r="A920" s="298"/>
      <c r="B920" s="369"/>
      <c r="C920" s="170" t="s">
        <v>1209</v>
      </c>
      <c r="D920" s="485" t="s">
        <v>40</v>
      </c>
      <c r="E920" s="482"/>
      <c r="F920" s="483"/>
      <c r="G920" s="484"/>
      <c r="H920" s="180">
        <f t="shared" si="346"/>
        <v>0</v>
      </c>
      <c r="I920" s="180">
        <f t="shared" si="347"/>
        <v>0</v>
      </c>
      <c r="J920" s="506"/>
      <c r="K920" s="507"/>
      <c r="L920" s="491">
        <v>0</v>
      </c>
      <c r="M920" s="196">
        <f t="shared" si="348"/>
        <v>0</v>
      </c>
      <c r="N920" s="198">
        <f t="shared" si="349"/>
        <v>0</v>
      </c>
      <c r="O920" s="506"/>
      <c r="P920" s="301"/>
      <c r="Q920" s="301"/>
      <c r="R920" s="302"/>
      <c r="S920" s="302"/>
      <c r="T920" s="302"/>
      <c r="U920" s="302"/>
      <c r="V920" s="302"/>
      <c r="W920" s="302"/>
      <c r="X920" s="302"/>
      <c r="Y920" s="302"/>
      <c r="Z920" s="302"/>
      <c r="AA920" s="302"/>
      <c r="AB920" s="302"/>
      <c r="AC920" s="302"/>
      <c r="AD920" s="302"/>
      <c r="AE920" s="302"/>
      <c r="AF920" s="302"/>
    </row>
    <row r="921" spans="1:32" ht="15.75" customHeight="1" outlineLevel="1">
      <c r="A921" s="298"/>
      <c r="B921" s="369"/>
      <c r="C921" s="170" t="s">
        <v>1210</v>
      </c>
      <c r="D921" s="485" t="s">
        <v>40</v>
      </c>
      <c r="E921" s="482"/>
      <c r="F921" s="483"/>
      <c r="G921" s="484"/>
      <c r="H921" s="180">
        <f t="shared" si="346"/>
        <v>0</v>
      </c>
      <c r="I921" s="180">
        <f t="shared" si="347"/>
        <v>0</v>
      </c>
      <c r="J921" s="506"/>
      <c r="K921" s="507"/>
      <c r="L921" s="491">
        <v>0</v>
      </c>
      <c r="M921" s="196">
        <f t="shared" si="348"/>
        <v>0</v>
      </c>
      <c r="N921" s="198">
        <f t="shared" si="349"/>
        <v>0</v>
      </c>
      <c r="O921" s="506"/>
      <c r="P921" s="301"/>
      <c r="Q921" s="301"/>
      <c r="R921" s="302"/>
      <c r="S921" s="302"/>
      <c r="T921" s="302"/>
      <c r="U921" s="302"/>
      <c r="V921" s="302"/>
      <c r="W921" s="302"/>
      <c r="X921" s="302"/>
      <c r="Y921" s="302"/>
      <c r="Z921" s="302"/>
      <c r="AA921" s="302"/>
      <c r="AB921" s="302"/>
      <c r="AC921" s="302"/>
      <c r="AD921" s="302"/>
      <c r="AE921" s="302"/>
      <c r="AF921" s="302"/>
    </row>
    <row r="922" spans="1:32" ht="15.75" customHeight="1" outlineLevel="1">
      <c r="A922" s="298"/>
      <c r="B922" s="369"/>
      <c r="C922" s="170" t="s">
        <v>1211</v>
      </c>
      <c r="D922" s="485" t="s">
        <v>40</v>
      </c>
      <c r="E922" s="482"/>
      <c r="F922" s="483"/>
      <c r="G922" s="484"/>
      <c r="H922" s="180">
        <f t="shared" si="346"/>
        <v>0</v>
      </c>
      <c r="I922" s="180">
        <f t="shared" si="347"/>
        <v>0</v>
      </c>
      <c r="J922" s="506"/>
      <c r="K922" s="507"/>
      <c r="L922" s="491">
        <v>0</v>
      </c>
      <c r="M922" s="196">
        <f t="shared" si="348"/>
        <v>0</v>
      </c>
      <c r="N922" s="198">
        <f t="shared" si="349"/>
        <v>0</v>
      </c>
      <c r="O922" s="506"/>
      <c r="P922" s="301"/>
      <c r="Q922" s="301"/>
      <c r="R922" s="302"/>
      <c r="S922" s="302"/>
      <c r="T922" s="302"/>
      <c r="U922" s="302"/>
      <c r="V922" s="302"/>
      <c r="W922" s="302"/>
      <c r="X922" s="302"/>
      <c r="Y922" s="302"/>
      <c r="Z922" s="302"/>
      <c r="AA922" s="302"/>
      <c r="AB922" s="302"/>
      <c r="AC922" s="302"/>
      <c r="AD922" s="302"/>
      <c r="AE922" s="302"/>
      <c r="AF922" s="302"/>
    </row>
    <row r="923" spans="1:32" ht="15.75" customHeight="1" outlineLevel="1">
      <c r="A923" s="298"/>
      <c r="B923" s="369"/>
      <c r="C923" s="170" t="s">
        <v>1212</v>
      </c>
      <c r="D923" s="485" t="s">
        <v>40</v>
      </c>
      <c r="E923" s="482"/>
      <c r="F923" s="483"/>
      <c r="G923" s="484"/>
      <c r="H923" s="180">
        <f t="shared" si="346"/>
        <v>0</v>
      </c>
      <c r="I923" s="180">
        <f t="shared" si="347"/>
        <v>0</v>
      </c>
      <c r="J923" s="506"/>
      <c r="K923" s="507"/>
      <c r="L923" s="491">
        <v>0</v>
      </c>
      <c r="M923" s="196">
        <f t="shared" si="348"/>
        <v>0</v>
      </c>
      <c r="N923" s="198">
        <f t="shared" si="349"/>
        <v>0</v>
      </c>
      <c r="O923" s="506"/>
      <c r="P923" s="301"/>
      <c r="Q923" s="301"/>
      <c r="R923" s="302"/>
      <c r="S923" s="302"/>
      <c r="T923" s="302"/>
      <c r="U923" s="302"/>
      <c r="V923" s="302"/>
      <c r="W923" s="302"/>
      <c r="X923" s="302"/>
      <c r="Y923" s="302"/>
      <c r="Z923" s="302"/>
      <c r="AA923" s="302"/>
      <c r="AB923" s="302"/>
      <c r="AC923" s="302"/>
      <c r="AD923" s="302"/>
      <c r="AE923" s="302"/>
      <c r="AF923" s="302"/>
    </row>
    <row r="924" spans="1:32" ht="15.75" customHeight="1" outlineLevel="1">
      <c r="A924" s="298"/>
      <c r="B924" s="369"/>
      <c r="C924" s="170" t="s">
        <v>1213</v>
      </c>
      <c r="D924" s="485" t="s">
        <v>40</v>
      </c>
      <c r="E924" s="482"/>
      <c r="F924" s="483"/>
      <c r="G924" s="484"/>
      <c r="H924" s="180">
        <f t="shared" si="346"/>
        <v>0</v>
      </c>
      <c r="I924" s="180">
        <f t="shared" si="347"/>
        <v>0</v>
      </c>
      <c r="J924" s="506"/>
      <c r="K924" s="507"/>
      <c r="L924" s="491">
        <v>0</v>
      </c>
      <c r="M924" s="196">
        <f t="shared" si="348"/>
        <v>0</v>
      </c>
      <c r="N924" s="198">
        <f t="shared" si="349"/>
        <v>0</v>
      </c>
      <c r="O924" s="506"/>
      <c r="P924" s="301"/>
      <c r="Q924" s="301"/>
      <c r="R924" s="302"/>
      <c r="S924" s="302"/>
      <c r="T924" s="302"/>
      <c r="U924" s="302"/>
      <c r="V924" s="302"/>
      <c r="W924" s="302"/>
      <c r="X924" s="302"/>
      <c r="Y924" s="302"/>
      <c r="Z924" s="302"/>
      <c r="AA924" s="302"/>
      <c r="AB924" s="302"/>
      <c r="AC924" s="302"/>
      <c r="AD924" s="302"/>
      <c r="AE924" s="302"/>
      <c r="AF924" s="302"/>
    </row>
    <row r="925" spans="1:32" ht="15.75" customHeight="1" outlineLevel="1">
      <c r="A925" s="298"/>
      <c r="B925" s="369"/>
      <c r="C925" s="170" t="s">
        <v>1214</v>
      </c>
      <c r="D925" s="485" t="s">
        <v>40</v>
      </c>
      <c r="E925" s="482"/>
      <c r="F925" s="483"/>
      <c r="G925" s="484"/>
      <c r="H925" s="180">
        <f t="shared" si="346"/>
        <v>0</v>
      </c>
      <c r="I925" s="180">
        <f t="shared" si="347"/>
        <v>0</v>
      </c>
      <c r="J925" s="506"/>
      <c r="K925" s="507"/>
      <c r="L925" s="491">
        <v>0</v>
      </c>
      <c r="M925" s="196">
        <f t="shared" si="348"/>
        <v>0</v>
      </c>
      <c r="N925" s="198">
        <f t="shared" si="349"/>
        <v>0</v>
      </c>
      <c r="O925" s="506"/>
      <c r="P925" s="301"/>
      <c r="Q925" s="301"/>
      <c r="R925" s="302"/>
      <c r="S925" s="302"/>
      <c r="T925" s="302"/>
      <c r="U925" s="302"/>
      <c r="V925" s="302"/>
      <c r="W925" s="302"/>
      <c r="X925" s="302"/>
      <c r="Y925" s="302"/>
      <c r="Z925" s="302"/>
      <c r="AA925" s="302"/>
      <c r="AB925" s="302"/>
      <c r="AC925" s="302"/>
      <c r="AD925" s="302"/>
      <c r="AE925" s="302"/>
      <c r="AF925" s="302"/>
    </row>
    <row r="926" spans="1:32" ht="15.75" customHeight="1" outlineLevel="1">
      <c r="A926" s="298"/>
      <c r="B926" s="369"/>
      <c r="C926" s="170" t="s">
        <v>1215</v>
      </c>
      <c r="D926" s="485" t="s">
        <v>40</v>
      </c>
      <c r="E926" s="482"/>
      <c r="F926" s="483"/>
      <c r="G926" s="484"/>
      <c r="H926" s="180">
        <f t="shared" si="346"/>
        <v>0</v>
      </c>
      <c r="I926" s="180">
        <f t="shared" si="347"/>
        <v>0</v>
      </c>
      <c r="J926" s="506"/>
      <c r="K926" s="507"/>
      <c r="L926" s="491">
        <v>0</v>
      </c>
      <c r="M926" s="196">
        <f t="shared" si="348"/>
        <v>0</v>
      </c>
      <c r="N926" s="198">
        <f t="shared" si="349"/>
        <v>0</v>
      </c>
      <c r="O926" s="506"/>
      <c r="P926" s="301"/>
      <c r="Q926" s="301"/>
      <c r="R926" s="302"/>
      <c r="S926" s="302"/>
      <c r="T926" s="302"/>
      <c r="U926" s="302"/>
      <c r="V926" s="302"/>
      <c r="W926" s="302"/>
      <c r="X926" s="302"/>
      <c r="Y926" s="302"/>
      <c r="Z926" s="302"/>
      <c r="AA926" s="302"/>
      <c r="AB926" s="302"/>
      <c r="AC926" s="302"/>
      <c r="AD926" s="302"/>
      <c r="AE926" s="302"/>
      <c r="AF926" s="302"/>
    </row>
    <row r="927" spans="1:32" ht="15.75" customHeight="1" outlineLevel="1">
      <c r="A927" s="298"/>
      <c r="B927" s="369"/>
      <c r="C927" s="170" t="s">
        <v>1216</v>
      </c>
      <c r="D927" s="485" t="s">
        <v>40</v>
      </c>
      <c r="E927" s="482"/>
      <c r="F927" s="483"/>
      <c r="G927" s="484"/>
      <c r="H927" s="180">
        <f t="shared" si="346"/>
        <v>0</v>
      </c>
      <c r="I927" s="180">
        <f t="shared" si="347"/>
        <v>0</v>
      </c>
      <c r="J927" s="506"/>
      <c r="K927" s="507"/>
      <c r="L927" s="491">
        <v>0</v>
      </c>
      <c r="M927" s="196">
        <f t="shared" si="348"/>
        <v>0</v>
      </c>
      <c r="N927" s="198">
        <f t="shared" si="349"/>
        <v>0</v>
      </c>
      <c r="O927" s="506"/>
      <c r="P927" s="301"/>
      <c r="Q927" s="301"/>
      <c r="R927" s="302"/>
      <c r="S927" s="302"/>
      <c r="T927" s="302"/>
      <c r="U927" s="302"/>
      <c r="V927" s="302"/>
      <c r="W927" s="302"/>
      <c r="X927" s="302"/>
      <c r="Y927" s="302"/>
      <c r="Z927" s="302"/>
      <c r="AA927" s="302"/>
      <c r="AB927" s="302"/>
      <c r="AC927" s="302"/>
      <c r="AD927" s="302"/>
      <c r="AE927" s="302"/>
      <c r="AF927" s="302"/>
    </row>
    <row r="928" spans="1:32" ht="15.75" customHeight="1" outlineLevel="1">
      <c r="A928" s="298"/>
      <c r="B928" s="369"/>
      <c r="C928" s="170" t="s">
        <v>1217</v>
      </c>
      <c r="D928" s="485" t="s">
        <v>40</v>
      </c>
      <c r="E928" s="482"/>
      <c r="F928" s="483"/>
      <c r="G928" s="484"/>
      <c r="H928" s="180">
        <f t="shared" si="346"/>
        <v>0</v>
      </c>
      <c r="I928" s="180">
        <f t="shared" si="347"/>
        <v>0</v>
      </c>
      <c r="J928" s="506"/>
      <c r="K928" s="507"/>
      <c r="L928" s="491">
        <v>0</v>
      </c>
      <c r="M928" s="196">
        <f t="shared" si="348"/>
        <v>0</v>
      </c>
      <c r="N928" s="198">
        <f t="shared" si="349"/>
        <v>0</v>
      </c>
      <c r="O928" s="506"/>
      <c r="P928" s="301"/>
      <c r="Q928" s="301"/>
      <c r="R928" s="302"/>
      <c r="S928" s="302"/>
      <c r="T928" s="302"/>
      <c r="U928" s="302"/>
      <c r="V928" s="302"/>
      <c r="W928" s="302"/>
      <c r="X928" s="302"/>
      <c r="Y928" s="302"/>
      <c r="Z928" s="302"/>
      <c r="AA928" s="302"/>
      <c r="AB928" s="302"/>
      <c r="AC928" s="302"/>
      <c r="AD928" s="302"/>
      <c r="AE928" s="302"/>
      <c r="AF928" s="302"/>
    </row>
    <row r="929" spans="1:32" ht="15.75" customHeight="1" outlineLevel="1">
      <c r="A929" s="298"/>
      <c r="B929" s="369"/>
      <c r="C929" s="170" t="s">
        <v>1218</v>
      </c>
      <c r="D929" s="485" t="s">
        <v>40</v>
      </c>
      <c r="E929" s="482"/>
      <c r="F929" s="483"/>
      <c r="G929" s="484"/>
      <c r="H929" s="180">
        <f t="shared" si="346"/>
        <v>0</v>
      </c>
      <c r="I929" s="180">
        <f t="shared" si="347"/>
        <v>0</v>
      </c>
      <c r="J929" s="506"/>
      <c r="K929" s="507"/>
      <c r="L929" s="491">
        <v>0</v>
      </c>
      <c r="M929" s="196">
        <f t="shared" si="348"/>
        <v>0</v>
      </c>
      <c r="N929" s="198">
        <f t="shared" si="349"/>
        <v>0</v>
      </c>
      <c r="O929" s="506"/>
      <c r="P929" s="301"/>
      <c r="Q929" s="301"/>
      <c r="R929" s="302"/>
      <c r="S929" s="302"/>
      <c r="T929" s="302"/>
      <c r="U929" s="302"/>
      <c r="V929" s="302"/>
      <c r="W929" s="302"/>
      <c r="X929" s="302"/>
      <c r="Y929" s="302"/>
      <c r="Z929" s="302"/>
      <c r="AA929" s="302"/>
      <c r="AB929" s="302"/>
      <c r="AC929" s="302"/>
      <c r="AD929" s="302"/>
      <c r="AE929" s="302"/>
      <c r="AF929" s="302"/>
    </row>
    <row r="930" spans="1:32" ht="15.75" customHeight="1" outlineLevel="1">
      <c r="A930" s="298"/>
      <c r="B930" s="369"/>
      <c r="C930" s="170" t="s">
        <v>1219</v>
      </c>
      <c r="D930" s="485" t="s">
        <v>40</v>
      </c>
      <c r="E930" s="482"/>
      <c r="F930" s="483"/>
      <c r="G930" s="484"/>
      <c r="H930" s="180">
        <f t="shared" si="346"/>
        <v>0</v>
      </c>
      <c r="I930" s="180">
        <f t="shared" si="347"/>
        <v>0</v>
      </c>
      <c r="J930" s="506"/>
      <c r="K930" s="507"/>
      <c r="L930" s="491">
        <v>0</v>
      </c>
      <c r="M930" s="196">
        <f t="shared" si="348"/>
        <v>0</v>
      </c>
      <c r="N930" s="198">
        <f t="shared" si="349"/>
        <v>0</v>
      </c>
      <c r="O930" s="506"/>
      <c r="P930" s="301"/>
      <c r="Q930" s="301"/>
      <c r="R930" s="302"/>
      <c r="S930" s="302"/>
      <c r="T930" s="302"/>
      <c r="U930" s="302"/>
      <c r="V930" s="302"/>
      <c r="W930" s="302"/>
      <c r="X930" s="302"/>
      <c r="Y930" s="302"/>
      <c r="Z930" s="302"/>
      <c r="AA930" s="302"/>
      <c r="AB930" s="302"/>
      <c r="AC930" s="302"/>
      <c r="AD930" s="302"/>
      <c r="AE930" s="302"/>
      <c r="AF930" s="302"/>
    </row>
    <row r="931" spans="1:32" ht="15.75" customHeight="1" outlineLevel="1">
      <c r="A931" s="298"/>
      <c r="B931" s="369"/>
      <c r="C931" s="170" t="s">
        <v>1220</v>
      </c>
      <c r="D931" s="485" t="s">
        <v>40</v>
      </c>
      <c r="E931" s="482"/>
      <c r="F931" s="483"/>
      <c r="G931" s="484"/>
      <c r="H931" s="180">
        <f t="shared" si="346"/>
        <v>0</v>
      </c>
      <c r="I931" s="180">
        <f t="shared" si="347"/>
        <v>0</v>
      </c>
      <c r="J931" s="506"/>
      <c r="K931" s="507"/>
      <c r="L931" s="491">
        <v>0</v>
      </c>
      <c r="M931" s="196">
        <f t="shared" si="348"/>
        <v>0</v>
      </c>
      <c r="N931" s="198">
        <f t="shared" si="349"/>
        <v>0</v>
      </c>
      <c r="O931" s="506"/>
      <c r="P931" s="301"/>
      <c r="Q931" s="301"/>
      <c r="R931" s="302"/>
      <c r="S931" s="302"/>
      <c r="T931" s="302"/>
      <c r="U931" s="302"/>
      <c r="V931" s="302"/>
      <c r="W931" s="302"/>
      <c r="X931" s="302"/>
      <c r="Y931" s="302"/>
      <c r="Z931" s="302"/>
      <c r="AA931" s="302"/>
      <c r="AB931" s="302"/>
      <c r="AC931" s="302"/>
      <c r="AD931" s="302"/>
      <c r="AE931" s="302"/>
      <c r="AF931" s="302"/>
    </row>
    <row r="932" spans="1:32" ht="15.75" customHeight="1" outlineLevel="1">
      <c r="A932" s="298"/>
      <c r="B932" s="369"/>
      <c r="C932" s="170" t="s">
        <v>1221</v>
      </c>
      <c r="D932" s="485" t="s">
        <v>40</v>
      </c>
      <c r="E932" s="482"/>
      <c r="F932" s="483"/>
      <c r="G932" s="484"/>
      <c r="H932" s="180">
        <f t="shared" si="346"/>
        <v>0</v>
      </c>
      <c r="I932" s="180">
        <f t="shared" si="347"/>
        <v>0</v>
      </c>
      <c r="J932" s="506"/>
      <c r="K932" s="507"/>
      <c r="L932" s="491">
        <v>0</v>
      </c>
      <c r="M932" s="196">
        <f t="shared" si="348"/>
        <v>0</v>
      </c>
      <c r="N932" s="198">
        <f t="shared" si="349"/>
        <v>0</v>
      </c>
      <c r="O932" s="506"/>
      <c r="P932" s="301"/>
      <c r="Q932" s="301"/>
      <c r="R932" s="302"/>
      <c r="S932" s="302"/>
      <c r="T932" s="302"/>
      <c r="U932" s="302"/>
      <c r="V932" s="302"/>
      <c r="W932" s="302"/>
      <c r="X932" s="302"/>
      <c r="Y932" s="302"/>
      <c r="Z932" s="302"/>
      <c r="AA932" s="302"/>
      <c r="AB932" s="302"/>
      <c r="AC932" s="302"/>
      <c r="AD932" s="302"/>
      <c r="AE932" s="302"/>
      <c r="AF932" s="302"/>
    </row>
    <row r="933" spans="1:32" ht="15.75" customHeight="1" outlineLevel="1">
      <c r="A933" s="298"/>
      <c r="B933" s="369"/>
      <c r="C933" s="170" t="s">
        <v>1152</v>
      </c>
      <c r="D933" s="485" t="s">
        <v>40</v>
      </c>
      <c r="E933" s="482"/>
      <c r="F933" s="483"/>
      <c r="G933" s="484"/>
      <c r="H933" s="180">
        <f t="shared" si="346"/>
        <v>0</v>
      </c>
      <c r="I933" s="180">
        <f t="shared" si="347"/>
        <v>0</v>
      </c>
      <c r="J933" s="506"/>
      <c r="K933" s="507"/>
      <c r="L933" s="491">
        <v>0</v>
      </c>
      <c r="M933" s="196">
        <f t="shared" si="348"/>
        <v>0</v>
      </c>
      <c r="N933" s="198">
        <f t="shared" si="349"/>
        <v>0</v>
      </c>
      <c r="O933" s="506"/>
      <c r="P933" s="301"/>
      <c r="Q933" s="301"/>
      <c r="R933" s="302"/>
      <c r="S933" s="302"/>
      <c r="T933" s="302"/>
      <c r="U933" s="302"/>
      <c r="V933" s="302"/>
      <c r="W933" s="302"/>
      <c r="X933" s="302"/>
      <c r="Y933" s="302"/>
      <c r="Z933" s="302"/>
      <c r="AA933" s="302"/>
      <c r="AB933" s="302"/>
      <c r="AC933" s="302"/>
      <c r="AD933" s="302"/>
      <c r="AE933" s="302"/>
      <c r="AF933" s="302"/>
    </row>
    <row r="934" spans="1:32" ht="15.75" customHeight="1" outlineLevel="1">
      <c r="A934" s="298"/>
      <c r="B934" s="369"/>
      <c r="C934" s="193" t="s">
        <v>75</v>
      </c>
      <c r="D934" s="485" t="s">
        <v>40</v>
      </c>
      <c r="E934" s="482"/>
      <c r="F934" s="483"/>
      <c r="G934" s="484"/>
      <c r="H934" s="180">
        <f t="shared" si="346"/>
        <v>0</v>
      </c>
      <c r="I934" s="180">
        <f t="shared" si="347"/>
        <v>0</v>
      </c>
      <c r="J934" s="506"/>
      <c r="K934" s="507"/>
      <c r="L934" s="491">
        <v>0</v>
      </c>
      <c r="M934" s="196">
        <f t="shared" si="348"/>
        <v>0</v>
      </c>
      <c r="N934" s="198">
        <f t="shared" si="349"/>
        <v>0</v>
      </c>
      <c r="O934" s="506"/>
      <c r="P934" s="301"/>
      <c r="Q934" s="301"/>
      <c r="R934" s="302"/>
      <c r="S934" s="302"/>
      <c r="T934" s="302"/>
      <c r="U934" s="302"/>
      <c r="V934" s="302"/>
      <c r="W934" s="302"/>
      <c r="X934" s="302"/>
      <c r="Y934" s="302"/>
      <c r="Z934" s="302"/>
      <c r="AA934" s="302"/>
      <c r="AB934" s="302"/>
      <c r="AC934" s="302"/>
      <c r="AD934" s="302"/>
      <c r="AE934" s="302"/>
      <c r="AF934" s="302"/>
    </row>
    <row r="935" spans="1:32" ht="15.75" customHeight="1">
      <c r="A935" s="298"/>
      <c r="B935" s="206"/>
      <c r="C935" s="303"/>
      <c r="D935" s="208"/>
      <c r="E935" s="570" t="s">
        <v>49</v>
      </c>
      <c r="F935" s="568"/>
      <c r="G935" s="574"/>
      <c r="H935" s="386">
        <f>SUM(H915:H934)</f>
        <v>0</v>
      </c>
      <c r="I935" s="386">
        <f>SUM(I915:I934)</f>
        <v>0</v>
      </c>
      <c r="J935" s="308"/>
      <c r="K935" s="387"/>
      <c r="L935" s="390">
        <f>SUM(L915:L934)</f>
        <v>0</v>
      </c>
      <c r="M935" s="390">
        <f>SUM(M915:M934)</f>
        <v>0</v>
      </c>
      <c r="N935" s="211">
        <f t="shared" si="349"/>
        <v>0</v>
      </c>
      <c r="O935" s="308"/>
      <c r="P935" s="301"/>
      <c r="Q935" s="301"/>
      <c r="R935" s="302"/>
      <c r="S935" s="302"/>
      <c r="T935" s="302"/>
      <c r="U935" s="302"/>
      <c r="V935" s="302"/>
      <c r="W935" s="302"/>
      <c r="X935" s="302"/>
      <c r="Y935" s="302"/>
      <c r="Z935" s="302"/>
      <c r="AA935" s="302"/>
      <c r="AB935" s="302"/>
      <c r="AC935" s="302"/>
      <c r="AD935" s="302"/>
      <c r="AE935" s="302"/>
      <c r="AF935" s="302"/>
    </row>
    <row r="936" spans="1:32" ht="15.75" customHeight="1">
      <c r="A936" s="298"/>
      <c r="B936" s="212"/>
      <c r="C936" s="397"/>
      <c r="D936" s="398"/>
      <c r="E936" s="215"/>
      <c r="F936" s="216"/>
      <c r="G936" s="217"/>
      <c r="H936" s="399"/>
      <c r="I936" s="399"/>
      <c r="J936" s="400"/>
      <c r="K936" s="301"/>
      <c r="L936" s="399"/>
      <c r="M936" s="399"/>
      <c r="N936" s="401"/>
      <c r="O936" s="400"/>
      <c r="P936" s="301"/>
      <c r="Q936" s="301"/>
      <c r="R936" s="302"/>
      <c r="S936" s="302"/>
      <c r="T936" s="302"/>
      <c r="U936" s="302"/>
      <c r="V936" s="302"/>
      <c r="W936" s="302"/>
      <c r="X936" s="302"/>
      <c r="Y936" s="302"/>
      <c r="Z936" s="302"/>
      <c r="AA936" s="302"/>
      <c r="AB936" s="302"/>
      <c r="AC936" s="302"/>
      <c r="AD936" s="302"/>
      <c r="AE936" s="302"/>
      <c r="AF936" s="302"/>
    </row>
    <row r="937" spans="1:32" ht="15.75" customHeight="1">
      <c r="A937" s="298"/>
      <c r="B937" s="212"/>
      <c r="C937" s="222"/>
      <c r="D937" s="212"/>
      <c r="E937" s="223"/>
      <c r="F937" s="224"/>
      <c r="G937" s="225"/>
      <c r="H937" s="402"/>
      <c r="I937" s="402"/>
      <c r="J937" s="219"/>
      <c r="K937" s="219"/>
      <c r="L937" s="402"/>
      <c r="M937" s="402"/>
      <c r="N937" s="53"/>
      <c r="O937" s="219"/>
      <c r="P937" s="301"/>
      <c r="Q937" s="301"/>
      <c r="R937" s="302"/>
      <c r="S937" s="302"/>
      <c r="T937" s="302"/>
      <c r="U937" s="302"/>
      <c r="V937" s="302"/>
      <c r="W937" s="302"/>
      <c r="X937" s="302"/>
      <c r="Y937" s="302"/>
      <c r="Z937" s="302"/>
      <c r="AA937" s="302"/>
      <c r="AB937" s="302"/>
      <c r="AC937" s="302"/>
      <c r="AD937" s="302"/>
      <c r="AE937" s="302"/>
      <c r="AF937" s="302"/>
    </row>
    <row r="938" spans="1:32" ht="15.75" customHeight="1">
      <c r="A938" s="298"/>
      <c r="B938" s="299">
        <v>16</v>
      </c>
      <c r="C938" s="300" t="s">
        <v>89</v>
      </c>
      <c r="D938" s="570"/>
      <c r="E938" s="568"/>
      <c r="F938" s="568"/>
      <c r="G938" s="571"/>
      <c r="H938" s="570"/>
      <c r="I938" s="571"/>
      <c r="J938" s="584"/>
      <c r="K938" s="568"/>
      <c r="L938" s="568"/>
      <c r="M938" s="574"/>
      <c r="N938" s="570"/>
      <c r="O938" s="571"/>
      <c r="P938" s="301"/>
      <c r="Q938" s="301"/>
      <c r="R938" s="302"/>
      <c r="S938" s="302"/>
      <c r="T938" s="302"/>
      <c r="U938" s="302"/>
      <c r="V938" s="302"/>
      <c r="W938" s="302"/>
      <c r="X938" s="302"/>
      <c r="Y938" s="302"/>
      <c r="Z938" s="302"/>
      <c r="AA938" s="302"/>
      <c r="AB938" s="302"/>
      <c r="AC938" s="302"/>
      <c r="AD938" s="302"/>
      <c r="AE938" s="302"/>
      <c r="AF938" s="302"/>
    </row>
    <row r="939" spans="1:32" ht="15.75" customHeight="1" outlineLevel="1">
      <c r="A939" s="17"/>
      <c r="B939" s="369"/>
      <c r="C939" s="193" t="s">
        <v>1222</v>
      </c>
      <c r="D939" s="485" t="s">
        <v>40</v>
      </c>
      <c r="E939" s="482"/>
      <c r="F939" s="483"/>
      <c r="G939" s="484"/>
      <c r="H939" s="180">
        <f>G939*E939</f>
        <v>0</v>
      </c>
      <c r="I939" s="180">
        <f>IF(D939="SI",H939,0)</f>
        <v>0</v>
      </c>
      <c r="J939" s="506"/>
      <c r="K939" s="507"/>
      <c r="L939" s="491">
        <v>0</v>
      </c>
      <c r="M939" s="196">
        <f>+L939-I939</f>
        <v>0</v>
      </c>
      <c r="N939" s="198">
        <f>IF(M939=0,0,(IF(I939=M939=0,1,(IF(I939=0,1,M939/I939)))))</f>
        <v>0</v>
      </c>
      <c r="O939" s="506"/>
      <c r="P939" s="41"/>
      <c r="Q939" s="41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</row>
    <row r="940" spans="1:32" ht="15.75" customHeight="1" outlineLevel="1">
      <c r="A940" s="17"/>
      <c r="B940" s="369"/>
      <c r="C940" s="193" t="s">
        <v>1223</v>
      </c>
      <c r="D940" s="485" t="s">
        <v>40</v>
      </c>
      <c r="E940" s="482"/>
      <c r="F940" s="483"/>
      <c r="G940" s="484"/>
      <c r="H940" s="180">
        <f>G940*E940</f>
        <v>0</v>
      </c>
      <c r="I940" s="180">
        <f>IF(D940="SI",H940,0)</f>
        <v>0</v>
      </c>
      <c r="J940" s="506"/>
      <c r="K940" s="507"/>
      <c r="L940" s="491">
        <v>0</v>
      </c>
      <c r="M940" s="196">
        <f>+L940-I940</f>
        <v>0</v>
      </c>
      <c r="N940" s="198">
        <f>IF(M940=0,0,(IF(I940=M940=0,1,(IF(I940=0,1,M940/I940)))))</f>
        <v>0</v>
      </c>
      <c r="O940" s="506"/>
      <c r="P940" s="41"/>
      <c r="Q940" s="41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</row>
    <row r="941" spans="1:32" ht="15.75" customHeight="1" outlineLevel="1">
      <c r="A941" s="17"/>
      <c r="B941" s="369"/>
      <c r="C941" s="193" t="s">
        <v>1224</v>
      </c>
      <c r="D941" s="485" t="s">
        <v>40</v>
      </c>
      <c r="E941" s="482"/>
      <c r="F941" s="483"/>
      <c r="G941" s="484"/>
      <c r="H941" s="180">
        <f>G941*E941</f>
        <v>0</v>
      </c>
      <c r="I941" s="180">
        <f>IF(D941="SI",H941,0)</f>
        <v>0</v>
      </c>
      <c r="J941" s="506"/>
      <c r="K941" s="507"/>
      <c r="L941" s="491">
        <v>0</v>
      </c>
      <c r="M941" s="196">
        <f>+L941-I941</f>
        <v>0</v>
      </c>
      <c r="N941" s="198">
        <f>IF(M941=0,0,(IF(I941=M941=0,1,(IF(I941=0,1,M941/I941)))))</f>
        <v>0</v>
      </c>
      <c r="O941" s="506"/>
      <c r="P941" s="41"/>
      <c r="Q941" s="41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</row>
    <row r="942" spans="1:32" ht="15.75" customHeight="1">
      <c r="A942" s="298"/>
      <c r="B942" s="206"/>
      <c r="C942" s="303"/>
      <c r="D942" s="208"/>
      <c r="E942" s="570" t="s">
        <v>49</v>
      </c>
      <c r="F942" s="568"/>
      <c r="G942" s="574"/>
      <c r="H942" s="386">
        <f>SUM(H939:H941)</f>
        <v>0</v>
      </c>
      <c r="I942" s="386">
        <f>SUM(I939:I941)</f>
        <v>0</v>
      </c>
      <c r="J942" s="308"/>
      <c r="K942" s="387"/>
      <c r="L942" s="390">
        <f>SUM(L939:L941)</f>
        <v>0</v>
      </c>
      <c r="M942" s="390">
        <f>SUM(M939:M941)</f>
        <v>0</v>
      </c>
      <c r="N942" s="211">
        <f>IF(M942=0,0,(IF(I942=M942=0,1,(IF(I942=0,1,M942/I942)))))</f>
        <v>0</v>
      </c>
      <c r="O942" s="308"/>
      <c r="P942" s="301"/>
      <c r="Q942" s="301"/>
      <c r="R942" s="302"/>
      <c r="S942" s="302"/>
      <c r="T942" s="302"/>
      <c r="U942" s="302"/>
      <c r="V942" s="302"/>
      <c r="W942" s="302"/>
      <c r="X942" s="302"/>
      <c r="Y942" s="302"/>
      <c r="Z942" s="302"/>
      <c r="AA942" s="302"/>
      <c r="AB942" s="302"/>
      <c r="AC942" s="302"/>
      <c r="AD942" s="302"/>
      <c r="AE942" s="302"/>
      <c r="AF942" s="302"/>
    </row>
    <row r="943" spans="1:32" ht="15.75" customHeight="1">
      <c r="A943" s="17"/>
      <c r="B943" s="212"/>
      <c r="C943" s="222"/>
      <c r="D943" s="212"/>
      <c r="E943" s="223"/>
      <c r="F943" s="224"/>
      <c r="G943" s="225"/>
      <c r="H943" s="221"/>
      <c r="I943" s="221"/>
      <c r="J943" s="219"/>
      <c r="K943" s="220"/>
      <c r="L943" s="221"/>
      <c r="M943" s="221"/>
      <c r="N943" s="53"/>
      <c r="O943" s="219"/>
      <c r="P943" s="41"/>
      <c r="Q943" s="41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</row>
    <row r="944" spans="1:32" ht="15.75" customHeight="1">
      <c r="A944" s="298"/>
      <c r="B944" s="212"/>
      <c r="C944" s="222"/>
      <c r="D944" s="212"/>
      <c r="E944" s="223"/>
      <c r="F944" s="224"/>
      <c r="G944" s="225"/>
      <c r="H944" s="402"/>
      <c r="I944" s="402"/>
      <c r="J944" s="219"/>
      <c r="K944" s="219"/>
      <c r="L944" s="402"/>
      <c r="M944" s="402"/>
      <c r="N944" s="53"/>
      <c r="O944" s="219"/>
      <c r="P944" s="301"/>
      <c r="Q944" s="301"/>
      <c r="R944" s="302"/>
      <c r="S944" s="302"/>
      <c r="T944" s="302"/>
      <c r="U944" s="302"/>
      <c r="V944" s="302"/>
      <c r="W944" s="302"/>
      <c r="X944" s="302"/>
      <c r="Y944" s="302"/>
      <c r="Z944" s="302"/>
      <c r="AA944" s="302"/>
      <c r="AB944" s="302"/>
      <c r="AC944" s="302"/>
      <c r="AD944" s="302"/>
      <c r="AE944" s="302"/>
      <c r="AF944" s="302"/>
    </row>
    <row r="945" spans="1:32" ht="15.75" customHeight="1">
      <c r="A945" s="298"/>
      <c r="B945" s="299">
        <v>17</v>
      </c>
      <c r="C945" s="300" t="s">
        <v>92</v>
      </c>
      <c r="D945" s="570"/>
      <c r="E945" s="568"/>
      <c r="F945" s="568"/>
      <c r="G945" s="571"/>
      <c r="H945" s="570"/>
      <c r="I945" s="571"/>
      <c r="J945" s="584"/>
      <c r="K945" s="568"/>
      <c r="L945" s="568"/>
      <c r="M945" s="574"/>
      <c r="N945" s="570" t="s">
        <v>38</v>
      </c>
      <c r="O945" s="571"/>
      <c r="P945" s="301"/>
      <c r="Q945" s="301"/>
      <c r="R945" s="302"/>
      <c r="S945" s="302"/>
      <c r="T945" s="302"/>
      <c r="U945" s="302"/>
      <c r="V945" s="302"/>
      <c r="W945" s="302"/>
      <c r="X945" s="302"/>
      <c r="Y945" s="302"/>
      <c r="Z945" s="302"/>
      <c r="AA945" s="302"/>
      <c r="AB945" s="302"/>
      <c r="AC945" s="302"/>
      <c r="AD945" s="302"/>
      <c r="AE945" s="302"/>
      <c r="AF945" s="302"/>
    </row>
    <row r="946" spans="1:32" ht="15.75" customHeight="1" outlineLevel="1">
      <c r="A946" s="17"/>
      <c r="B946" s="369"/>
      <c r="C946" s="170" t="s">
        <v>1225</v>
      </c>
      <c r="D946" s="485" t="s">
        <v>40</v>
      </c>
      <c r="E946" s="482"/>
      <c r="F946" s="483"/>
      <c r="G946" s="484"/>
      <c r="H946" s="180">
        <f t="shared" ref="H946:H952" si="350">G946*E946</f>
        <v>0</v>
      </c>
      <c r="I946" s="180">
        <f t="shared" ref="I946:I952" si="351">IF(D946="SI",H946,0)</f>
        <v>0</v>
      </c>
      <c r="J946" s="506"/>
      <c r="K946" s="181"/>
      <c r="L946" s="491">
        <v>0</v>
      </c>
      <c r="M946" s="196">
        <f t="shared" ref="M946:M952" si="352">+L946-I946</f>
        <v>0</v>
      </c>
      <c r="N946" s="198">
        <f t="shared" ref="N946:N953" si="353">IF(M946=0,0,(IF(I946=M946=0,1,(IF(I946=0,1,M946/I946)))))</f>
        <v>0</v>
      </c>
      <c r="O946" s="506"/>
      <c r="P946" s="41"/>
      <c r="Q946" s="41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</row>
    <row r="947" spans="1:32" ht="15.75" customHeight="1" outlineLevel="1">
      <c r="A947" s="17"/>
      <c r="B947" s="369"/>
      <c r="C947" s="170" t="s">
        <v>1226</v>
      </c>
      <c r="D947" s="485" t="s">
        <v>40</v>
      </c>
      <c r="E947" s="482"/>
      <c r="F947" s="483"/>
      <c r="G947" s="484"/>
      <c r="H947" s="180">
        <f t="shared" si="350"/>
        <v>0</v>
      </c>
      <c r="I947" s="180">
        <f t="shared" si="351"/>
        <v>0</v>
      </c>
      <c r="J947" s="506"/>
      <c r="K947" s="181"/>
      <c r="L947" s="491">
        <v>0</v>
      </c>
      <c r="M947" s="196">
        <f t="shared" si="352"/>
        <v>0</v>
      </c>
      <c r="N947" s="198">
        <f t="shared" si="353"/>
        <v>0</v>
      </c>
      <c r="O947" s="506"/>
      <c r="P947" s="41"/>
      <c r="Q947" s="41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</row>
    <row r="948" spans="1:32" ht="15.75" customHeight="1" outlineLevel="1">
      <c r="A948" s="17"/>
      <c r="B948" s="369"/>
      <c r="C948" s="395" t="s">
        <v>1227</v>
      </c>
      <c r="D948" s="485" t="s">
        <v>40</v>
      </c>
      <c r="E948" s="482"/>
      <c r="F948" s="483"/>
      <c r="G948" s="484"/>
      <c r="H948" s="180">
        <f t="shared" si="350"/>
        <v>0</v>
      </c>
      <c r="I948" s="180">
        <f t="shared" si="351"/>
        <v>0</v>
      </c>
      <c r="J948" s="506"/>
      <c r="K948" s="181"/>
      <c r="L948" s="491">
        <v>0</v>
      </c>
      <c r="M948" s="196">
        <f t="shared" si="352"/>
        <v>0</v>
      </c>
      <c r="N948" s="198">
        <f t="shared" si="353"/>
        <v>0</v>
      </c>
      <c r="O948" s="506"/>
      <c r="P948" s="41"/>
      <c r="Q948" s="41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</row>
    <row r="949" spans="1:32" ht="15.75" customHeight="1" outlineLevel="1">
      <c r="A949" s="17"/>
      <c r="B949" s="369"/>
      <c r="C949" s="380" t="s">
        <v>1228</v>
      </c>
      <c r="D949" s="485" t="s">
        <v>40</v>
      </c>
      <c r="E949" s="482"/>
      <c r="F949" s="483"/>
      <c r="G949" s="484"/>
      <c r="H949" s="180">
        <f t="shared" si="350"/>
        <v>0</v>
      </c>
      <c r="I949" s="180">
        <f t="shared" si="351"/>
        <v>0</v>
      </c>
      <c r="J949" s="506"/>
      <c r="K949" s="181"/>
      <c r="L949" s="491">
        <v>0</v>
      </c>
      <c r="M949" s="196">
        <f t="shared" si="352"/>
        <v>0</v>
      </c>
      <c r="N949" s="198">
        <f t="shared" si="353"/>
        <v>0</v>
      </c>
      <c r="O949" s="506"/>
      <c r="P949" s="41"/>
      <c r="Q949" s="41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</row>
    <row r="950" spans="1:32" ht="15.75" customHeight="1" outlineLevel="1">
      <c r="A950" s="374"/>
      <c r="B950" s="369"/>
      <c r="C950" s="170" t="s">
        <v>1229</v>
      </c>
      <c r="D950" s="485" t="s">
        <v>40</v>
      </c>
      <c r="E950" s="482"/>
      <c r="F950" s="483"/>
      <c r="G950" s="484"/>
      <c r="H950" s="180">
        <f t="shared" si="350"/>
        <v>0</v>
      </c>
      <c r="I950" s="180">
        <f t="shared" si="351"/>
        <v>0</v>
      </c>
      <c r="J950" s="506"/>
      <c r="K950" s="181"/>
      <c r="L950" s="491">
        <v>0</v>
      </c>
      <c r="M950" s="196">
        <f t="shared" si="352"/>
        <v>0</v>
      </c>
      <c r="N950" s="198">
        <f t="shared" si="353"/>
        <v>0</v>
      </c>
      <c r="O950" s="506"/>
      <c r="P950" s="375"/>
      <c r="Q950" s="375"/>
      <c r="R950" s="376"/>
      <c r="S950" s="376"/>
      <c r="T950" s="376"/>
      <c r="U950" s="376"/>
      <c r="V950" s="376"/>
      <c r="W950" s="376"/>
      <c r="X950" s="376"/>
      <c r="Y950" s="376"/>
      <c r="Z950" s="376"/>
      <c r="AA950" s="376"/>
      <c r="AB950" s="376"/>
      <c r="AC950" s="376"/>
      <c r="AD950" s="376"/>
      <c r="AE950" s="376"/>
      <c r="AF950" s="376"/>
    </row>
    <row r="951" spans="1:32" ht="15.75" customHeight="1" outlineLevel="1">
      <c r="A951" s="374"/>
      <c r="B951" s="369"/>
      <c r="C951" s="394" t="s">
        <v>1230</v>
      </c>
      <c r="D951" s="171" t="s">
        <v>40</v>
      </c>
      <c r="E951" s="482"/>
      <c r="F951" s="483"/>
      <c r="G951" s="484"/>
      <c r="H951" s="180">
        <f t="shared" si="350"/>
        <v>0</v>
      </c>
      <c r="I951" s="180">
        <f t="shared" si="351"/>
        <v>0</v>
      </c>
      <c r="J951" s="506"/>
      <c r="K951" s="181"/>
      <c r="L951" s="180">
        <v>0</v>
      </c>
      <c r="M951" s="180">
        <f t="shared" si="352"/>
        <v>0</v>
      </c>
      <c r="N951" s="186">
        <f t="shared" si="353"/>
        <v>0</v>
      </c>
      <c r="O951" s="189"/>
      <c r="P951" s="375"/>
      <c r="Q951" s="375"/>
      <c r="R951" s="376"/>
      <c r="S951" s="376"/>
      <c r="T951" s="376"/>
      <c r="U951" s="376"/>
      <c r="V951" s="376"/>
      <c r="W951" s="376"/>
      <c r="X951" s="376"/>
      <c r="Y951" s="376"/>
      <c r="Z951" s="376"/>
      <c r="AA951" s="376"/>
      <c r="AB951" s="376"/>
      <c r="AC951" s="376"/>
      <c r="AD951" s="376"/>
      <c r="AE951" s="376"/>
      <c r="AF951" s="376"/>
    </row>
    <row r="952" spans="1:32" ht="15.75" customHeight="1" outlineLevel="1">
      <c r="A952" s="17"/>
      <c r="B952" s="369"/>
      <c r="C952" s="193" t="s">
        <v>75</v>
      </c>
      <c r="D952" s="485" t="s">
        <v>40</v>
      </c>
      <c r="E952" s="482"/>
      <c r="F952" s="483"/>
      <c r="G952" s="484"/>
      <c r="H952" s="180">
        <f t="shared" si="350"/>
        <v>0</v>
      </c>
      <c r="I952" s="180">
        <f t="shared" si="351"/>
        <v>0</v>
      </c>
      <c r="J952" s="506"/>
      <c r="K952" s="507"/>
      <c r="L952" s="491">
        <v>0</v>
      </c>
      <c r="M952" s="196">
        <f t="shared" si="352"/>
        <v>0</v>
      </c>
      <c r="N952" s="198">
        <f t="shared" si="353"/>
        <v>0</v>
      </c>
      <c r="O952" s="506"/>
      <c r="P952" s="41"/>
      <c r="Q952" s="41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</row>
    <row r="953" spans="1:32" ht="15.75" customHeight="1">
      <c r="A953" s="298"/>
      <c r="B953" s="206"/>
      <c r="C953" s="303"/>
      <c r="D953" s="208"/>
      <c r="E953" s="570" t="s">
        <v>49</v>
      </c>
      <c r="F953" s="568"/>
      <c r="G953" s="574"/>
      <c r="H953" s="386">
        <f>SUM(H946:H952)</f>
        <v>0</v>
      </c>
      <c r="I953" s="386">
        <f>SUM(I946:I952)</f>
        <v>0</v>
      </c>
      <c r="J953" s="308"/>
      <c r="K953" s="387"/>
      <c r="L953" s="390">
        <f>SUM(L946:L952)</f>
        <v>0</v>
      </c>
      <c r="M953" s="390">
        <f>SUM(M946:M952)</f>
        <v>0</v>
      </c>
      <c r="N953" s="211">
        <f t="shared" si="353"/>
        <v>0</v>
      </c>
      <c r="O953" s="308"/>
      <c r="P953" s="301"/>
      <c r="Q953" s="301"/>
      <c r="R953" s="302"/>
      <c r="S953" s="302"/>
      <c r="T953" s="302"/>
      <c r="U953" s="302"/>
      <c r="V953" s="302"/>
      <c r="W953" s="302"/>
      <c r="X953" s="302"/>
      <c r="Y953" s="302"/>
      <c r="Z953" s="302"/>
      <c r="AA953" s="302"/>
      <c r="AB953" s="302"/>
      <c r="AC953" s="302"/>
      <c r="AD953" s="302"/>
      <c r="AE953" s="302"/>
      <c r="AF953" s="302"/>
    </row>
    <row r="954" spans="1:32" ht="15.75" customHeight="1">
      <c r="A954" s="298"/>
      <c r="B954" s="212"/>
      <c r="C954" s="222"/>
      <c r="D954" s="212"/>
      <c r="E954" s="223"/>
      <c r="F954" s="224"/>
      <c r="G954" s="225"/>
      <c r="H954" s="402"/>
      <c r="I954" s="402"/>
      <c r="J954" s="219"/>
      <c r="K954" s="219"/>
      <c r="L954" s="402"/>
      <c r="M954" s="402"/>
      <c r="N954" s="53"/>
      <c r="O954" s="219"/>
      <c r="P954" s="301"/>
      <c r="Q954" s="301"/>
      <c r="R954" s="302"/>
      <c r="S954" s="302"/>
      <c r="T954" s="302"/>
      <c r="U954" s="302"/>
      <c r="V954" s="302"/>
      <c r="W954" s="302"/>
      <c r="X954" s="302"/>
      <c r="Y954" s="302"/>
      <c r="Z954" s="302"/>
      <c r="AA954" s="302"/>
      <c r="AB954" s="302"/>
      <c r="AC954" s="302"/>
      <c r="AD954" s="302"/>
      <c r="AE954" s="302"/>
      <c r="AF954" s="302"/>
    </row>
    <row r="955" spans="1:32" ht="15.75" customHeight="1">
      <c r="A955" s="298"/>
      <c r="B955" s="212"/>
      <c r="C955" s="222"/>
      <c r="D955" s="212"/>
      <c r="E955" s="223"/>
      <c r="F955" s="224"/>
      <c r="G955" s="225"/>
      <c r="H955" s="402"/>
      <c r="I955" s="402"/>
      <c r="J955" s="219"/>
      <c r="K955" s="219"/>
      <c r="L955" s="402"/>
      <c r="M955" s="402"/>
      <c r="N955" s="53"/>
      <c r="O955" s="219"/>
      <c r="P955" s="301"/>
      <c r="Q955" s="301"/>
      <c r="R955" s="302"/>
      <c r="S955" s="302"/>
      <c r="T955" s="302"/>
      <c r="U955" s="302"/>
      <c r="V955" s="302"/>
      <c r="W955" s="302"/>
      <c r="X955" s="302"/>
      <c r="Y955" s="302"/>
      <c r="Z955" s="302"/>
      <c r="AA955" s="302"/>
      <c r="AB955" s="302"/>
      <c r="AC955" s="302"/>
      <c r="AD955" s="302"/>
      <c r="AE955" s="302"/>
      <c r="AF955" s="302"/>
    </row>
    <row r="956" spans="1:32" ht="15.75" customHeight="1">
      <c r="A956" s="298"/>
      <c r="B956" s="299">
        <v>18</v>
      </c>
      <c r="C956" s="300" t="s">
        <v>97</v>
      </c>
      <c r="D956" s="570"/>
      <c r="E956" s="568"/>
      <c r="F956" s="568"/>
      <c r="G956" s="571"/>
      <c r="H956" s="570"/>
      <c r="I956" s="571"/>
      <c r="J956" s="584"/>
      <c r="K956" s="568"/>
      <c r="L956" s="568"/>
      <c r="M956" s="574"/>
      <c r="N956" s="570"/>
      <c r="O956" s="571"/>
      <c r="P956" s="301"/>
      <c r="Q956" s="301"/>
      <c r="R956" s="302"/>
      <c r="S956" s="302"/>
      <c r="T956" s="302"/>
      <c r="U956" s="302"/>
      <c r="V956" s="302"/>
      <c r="W956" s="302"/>
      <c r="X956" s="302"/>
      <c r="Y956" s="302"/>
      <c r="Z956" s="302"/>
      <c r="AA956" s="302"/>
      <c r="AB956" s="302"/>
      <c r="AC956" s="302"/>
      <c r="AD956" s="302"/>
      <c r="AE956" s="302"/>
      <c r="AF956" s="302"/>
    </row>
    <row r="957" spans="1:32" ht="15.75" customHeight="1" outlineLevel="1">
      <c r="A957" s="17"/>
      <c r="B957" s="369"/>
      <c r="C957" s="193" t="s">
        <v>1231</v>
      </c>
      <c r="D957" s="485" t="s">
        <v>40</v>
      </c>
      <c r="E957" s="482"/>
      <c r="F957" s="483"/>
      <c r="G957" s="484"/>
      <c r="H957" s="180">
        <f>G957*E957</f>
        <v>0</v>
      </c>
      <c r="I957" s="180">
        <f>IF(D957="SI",H957,0)</f>
        <v>0</v>
      </c>
      <c r="J957" s="506"/>
      <c r="K957" s="507"/>
      <c r="L957" s="491">
        <v>0</v>
      </c>
      <c r="M957" s="196">
        <f>+L957-I957</f>
        <v>0</v>
      </c>
      <c r="N957" s="198">
        <f>IF(M957=0,0,(IF(I957=M957=0,1,(IF(I957=0,1,M957/I957)))))</f>
        <v>0</v>
      </c>
      <c r="O957" s="506"/>
      <c r="P957" s="41"/>
      <c r="Q957" s="41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</row>
    <row r="958" spans="1:32" ht="15.75" customHeight="1" outlineLevel="1">
      <c r="A958" s="17"/>
      <c r="B958" s="369"/>
      <c r="C958" s="193" t="s">
        <v>1144</v>
      </c>
      <c r="D958" s="485" t="s">
        <v>40</v>
      </c>
      <c r="E958" s="482"/>
      <c r="F958" s="483"/>
      <c r="G958" s="484"/>
      <c r="H958" s="180">
        <f>G958*E958</f>
        <v>0</v>
      </c>
      <c r="I958" s="180">
        <f>IF(D958="SI",H958,0)</f>
        <v>0</v>
      </c>
      <c r="J958" s="506"/>
      <c r="K958" s="507"/>
      <c r="L958" s="491">
        <v>0</v>
      </c>
      <c r="M958" s="196">
        <f>+L958-I958</f>
        <v>0</v>
      </c>
      <c r="N958" s="198">
        <f>IF(M958=0,0,(IF(I958=M958=0,1,(IF(I958=0,1,M958/I958)))))</f>
        <v>0</v>
      </c>
      <c r="O958" s="506"/>
      <c r="P958" s="41"/>
      <c r="Q958" s="41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</row>
    <row r="959" spans="1:32" ht="15.75" customHeight="1">
      <c r="A959" s="298"/>
      <c r="B959" s="206"/>
      <c r="C959" s="303"/>
      <c r="D959" s="208"/>
      <c r="E959" s="570" t="s">
        <v>49</v>
      </c>
      <c r="F959" s="568"/>
      <c r="G959" s="574"/>
      <c r="H959" s="386">
        <f>SUM(H957:H958)</f>
        <v>0</v>
      </c>
      <c r="I959" s="386">
        <f>SUM(I957:I958)</f>
        <v>0</v>
      </c>
      <c r="J959" s="308"/>
      <c r="K959" s="387"/>
      <c r="L959" s="390">
        <f>SUM(L957:L958)</f>
        <v>0</v>
      </c>
      <c r="M959" s="390">
        <f>SUM(M957:M958)</f>
        <v>0</v>
      </c>
      <c r="N959" s="211">
        <f>IF(M959=0,0,(IF(I959=M959=0,1,(IF(I959=0,1,M959/I959)))))</f>
        <v>0</v>
      </c>
      <c r="O959" s="308"/>
      <c r="P959" s="301"/>
      <c r="Q959" s="301"/>
      <c r="R959" s="302"/>
      <c r="S959" s="302"/>
      <c r="T959" s="302"/>
      <c r="U959" s="302"/>
      <c r="V959" s="302"/>
      <c r="W959" s="302"/>
      <c r="X959" s="302"/>
      <c r="Y959" s="302"/>
      <c r="Z959" s="302"/>
      <c r="AA959" s="302"/>
      <c r="AB959" s="302"/>
      <c r="AC959" s="302"/>
      <c r="AD959" s="302"/>
      <c r="AE959" s="302"/>
      <c r="AF959" s="302"/>
    </row>
    <row r="960" spans="1:32" ht="15.75" customHeight="1">
      <c r="A960" s="298"/>
      <c r="B960" s="212"/>
      <c r="C960" s="222"/>
      <c r="D960" s="212"/>
      <c r="E960" s="223"/>
      <c r="F960" s="224"/>
      <c r="G960" s="225"/>
      <c r="H960" s="402"/>
      <c r="I960" s="402"/>
      <c r="J960" s="219"/>
      <c r="K960" s="219"/>
      <c r="L960" s="402"/>
      <c r="M960" s="402"/>
      <c r="N960" s="53"/>
      <c r="O960" s="219"/>
      <c r="P960" s="301"/>
      <c r="Q960" s="301"/>
      <c r="R960" s="302"/>
      <c r="S960" s="302"/>
      <c r="T960" s="302"/>
      <c r="U960" s="302"/>
      <c r="V960" s="302"/>
      <c r="W960" s="302"/>
      <c r="X960" s="302"/>
      <c r="Y960" s="302"/>
      <c r="Z960" s="302"/>
      <c r="AA960" s="302"/>
      <c r="AB960" s="302"/>
      <c r="AC960" s="302"/>
      <c r="AD960" s="302"/>
      <c r="AE960" s="302"/>
      <c r="AF960" s="302"/>
    </row>
    <row r="961" spans="1:32" ht="15.75" customHeight="1">
      <c r="A961" s="298"/>
      <c r="B961" s="299">
        <v>19</v>
      </c>
      <c r="C961" s="300" t="s">
        <v>99</v>
      </c>
      <c r="D961" s="570"/>
      <c r="E961" s="568"/>
      <c r="F961" s="568"/>
      <c r="G961" s="571"/>
      <c r="H961" s="570"/>
      <c r="I961" s="571"/>
      <c r="J961" s="584"/>
      <c r="K961" s="568"/>
      <c r="L961" s="568"/>
      <c r="M961" s="574"/>
      <c r="N961" s="570"/>
      <c r="O961" s="571"/>
      <c r="P961" s="301"/>
      <c r="Q961" s="301"/>
      <c r="R961" s="302"/>
      <c r="S961" s="302"/>
      <c r="T961" s="302"/>
      <c r="U961" s="302"/>
      <c r="V961" s="302"/>
      <c r="W961" s="302"/>
      <c r="X961" s="302"/>
      <c r="Y961" s="302"/>
      <c r="Z961" s="302"/>
      <c r="AA961" s="302"/>
      <c r="AB961" s="302"/>
      <c r="AC961" s="302"/>
      <c r="AD961" s="302"/>
      <c r="AE961" s="302"/>
      <c r="AF961" s="302"/>
    </row>
    <row r="962" spans="1:32" ht="15.75" customHeight="1" outlineLevel="1">
      <c r="A962" s="17"/>
      <c r="B962" s="369"/>
      <c r="C962" s="193" t="s">
        <v>1232</v>
      </c>
      <c r="D962" s="485" t="s">
        <v>40</v>
      </c>
      <c r="E962" s="482"/>
      <c r="F962" s="483"/>
      <c r="G962" s="484"/>
      <c r="H962" s="180">
        <f>G962*E962</f>
        <v>0</v>
      </c>
      <c r="I962" s="180">
        <f>IF(D962="SI",H962,0)</f>
        <v>0</v>
      </c>
      <c r="J962" s="506"/>
      <c r="K962" s="507"/>
      <c r="L962" s="491">
        <v>0</v>
      </c>
      <c r="M962" s="196">
        <f>+L962-I962</f>
        <v>0</v>
      </c>
      <c r="N962" s="198">
        <f t="shared" ref="N962:N967" si="354">IF(M962=0,0,(IF(I962=M962=0,1,(IF(I962=0,1,M962/I962)))))</f>
        <v>0</v>
      </c>
      <c r="O962" s="506"/>
      <c r="P962" s="41"/>
      <c r="Q962" s="41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</row>
    <row r="963" spans="1:32" ht="15.75" customHeight="1" outlineLevel="1">
      <c r="A963" s="17"/>
      <c r="B963" s="369"/>
      <c r="C963" s="193" t="s">
        <v>1233</v>
      </c>
      <c r="D963" s="485" t="s">
        <v>40</v>
      </c>
      <c r="E963" s="482"/>
      <c r="F963" s="483"/>
      <c r="G963" s="484"/>
      <c r="H963" s="180">
        <f>G963*E963</f>
        <v>0</v>
      </c>
      <c r="I963" s="180">
        <f>IF(D963="SI",H963,0)</f>
        <v>0</v>
      </c>
      <c r="J963" s="506"/>
      <c r="K963" s="507"/>
      <c r="L963" s="491">
        <v>0</v>
      </c>
      <c r="M963" s="196">
        <f>+L963-I963</f>
        <v>0</v>
      </c>
      <c r="N963" s="198">
        <f t="shared" si="354"/>
        <v>0</v>
      </c>
      <c r="O963" s="506"/>
      <c r="P963" s="41"/>
      <c r="Q963" s="41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</row>
    <row r="964" spans="1:32" ht="15.75" customHeight="1" outlineLevel="1">
      <c r="A964" s="17"/>
      <c r="B964" s="369"/>
      <c r="C964" s="193" t="s">
        <v>1234</v>
      </c>
      <c r="D964" s="485" t="s">
        <v>40</v>
      </c>
      <c r="E964" s="482"/>
      <c r="F964" s="483"/>
      <c r="G964" s="484"/>
      <c r="H964" s="180">
        <f>G964*E964</f>
        <v>0</v>
      </c>
      <c r="I964" s="180">
        <f>IF(D964="SI",H964,0)</f>
        <v>0</v>
      </c>
      <c r="J964" s="506"/>
      <c r="K964" s="507"/>
      <c r="L964" s="491">
        <v>0</v>
      </c>
      <c r="M964" s="196">
        <f>+L964-I964</f>
        <v>0</v>
      </c>
      <c r="N964" s="198">
        <f t="shared" si="354"/>
        <v>0</v>
      </c>
      <c r="O964" s="506"/>
      <c r="P964" s="41"/>
      <c r="Q964" s="41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</row>
    <row r="965" spans="1:32" ht="15.75" customHeight="1" outlineLevel="1">
      <c r="A965" s="17"/>
      <c r="B965" s="369"/>
      <c r="C965" s="193" t="s">
        <v>1235</v>
      </c>
      <c r="D965" s="485" t="s">
        <v>40</v>
      </c>
      <c r="E965" s="482"/>
      <c r="F965" s="483"/>
      <c r="G965" s="484"/>
      <c r="H965" s="180">
        <f>G965*E965</f>
        <v>0</v>
      </c>
      <c r="I965" s="180">
        <f>IF(D965="SI",H965,0)</f>
        <v>0</v>
      </c>
      <c r="J965" s="506"/>
      <c r="K965" s="507"/>
      <c r="L965" s="491">
        <v>0</v>
      </c>
      <c r="M965" s="196">
        <f>+L965-I965</f>
        <v>0</v>
      </c>
      <c r="N965" s="198">
        <f t="shared" si="354"/>
        <v>0</v>
      </c>
      <c r="O965" s="506"/>
      <c r="P965" s="41"/>
      <c r="Q965" s="41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</row>
    <row r="966" spans="1:32" ht="15.75" customHeight="1" outlineLevel="1">
      <c r="A966" s="17"/>
      <c r="B966" s="369"/>
      <c r="C966" s="193" t="s">
        <v>75</v>
      </c>
      <c r="D966" s="485" t="s">
        <v>40</v>
      </c>
      <c r="E966" s="482"/>
      <c r="F966" s="483"/>
      <c r="G966" s="484"/>
      <c r="H966" s="180">
        <f>G966*E966</f>
        <v>0</v>
      </c>
      <c r="I966" s="180">
        <f>IF(D966="SI",H966,0)</f>
        <v>0</v>
      </c>
      <c r="J966" s="506"/>
      <c r="K966" s="507"/>
      <c r="L966" s="491">
        <v>0</v>
      </c>
      <c r="M966" s="196">
        <f>+L966-I966</f>
        <v>0</v>
      </c>
      <c r="N966" s="198">
        <f t="shared" si="354"/>
        <v>0</v>
      </c>
      <c r="O966" s="506"/>
      <c r="P966" s="41"/>
      <c r="Q966" s="41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</row>
    <row r="967" spans="1:32" ht="15.75" customHeight="1">
      <c r="A967" s="298"/>
      <c r="B967" s="206"/>
      <c r="C967" s="303"/>
      <c r="D967" s="208"/>
      <c r="E967" s="570" t="s">
        <v>49</v>
      </c>
      <c r="F967" s="568"/>
      <c r="G967" s="574"/>
      <c r="H967" s="386">
        <f>SUM(H962:H966)</f>
        <v>0</v>
      </c>
      <c r="I967" s="386">
        <f>SUM(I962:I966)</f>
        <v>0</v>
      </c>
      <c r="J967" s="308"/>
      <c r="K967" s="387"/>
      <c r="L967" s="390">
        <f>SUM(L962:L966)</f>
        <v>0</v>
      </c>
      <c r="M967" s="390">
        <f>SUM(M962:M966)</f>
        <v>0</v>
      </c>
      <c r="N967" s="211">
        <f t="shared" si="354"/>
        <v>0</v>
      </c>
      <c r="O967" s="308"/>
      <c r="P967" s="301"/>
      <c r="Q967" s="301"/>
      <c r="R967" s="302"/>
      <c r="S967" s="302"/>
      <c r="T967" s="302"/>
      <c r="U967" s="302"/>
      <c r="V967" s="302"/>
      <c r="W967" s="302"/>
      <c r="X967" s="302"/>
      <c r="Y967" s="302"/>
      <c r="Z967" s="302"/>
      <c r="AA967" s="302"/>
      <c r="AB967" s="302"/>
      <c r="AC967" s="302"/>
      <c r="AD967" s="302"/>
      <c r="AE967" s="302"/>
      <c r="AF967" s="302"/>
    </row>
    <row r="968" spans="1:32" ht="15.75" customHeight="1">
      <c r="A968" s="17"/>
      <c r="B968" s="212"/>
      <c r="C968" s="222"/>
      <c r="D968" s="212"/>
      <c r="E968" s="223"/>
      <c r="F968" s="224"/>
      <c r="G968" s="225"/>
      <c r="H968" s="221"/>
      <c r="I968" s="221"/>
      <c r="J968" s="219"/>
      <c r="K968" s="220"/>
      <c r="L968" s="221"/>
      <c r="M968" s="221"/>
      <c r="N968" s="53"/>
      <c r="O968" s="219"/>
      <c r="P968" s="41"/>
      <c r="Q968" s="41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</row>
    <row r="969" spans="1:32" ht="15.75" customHeight="1">
      <c r="A969" s="298"/>
      <c r="B969" s="223"/>
      <c r="C969" s="222"/>
      <c r="D969" s="212"/>
      <c r="E969" s="223"/>
      <c r="F969" s="224"/>
      <c r="G969" s="225"/>
      <c r="H969" s="221"/>
      <c r="I969" s="221"/>
      <c r="J969" s="219"/>
      <c r="K969" s="220"/>
      <c r="L969" s="221"/>
      <c r="M969" s="221"/>
      <c r="N969" s="53"/>
      <c r="O969" s="219"/>
      <c r="P969" s="301"/>
      <c r="Q969" s="301"/>
      <c r="R969" s="302"/>
      <c r="S969" s="302"/>
      <c r="T969" s="302"/>
      <c r="U969" s="302"/>
      <c r="V969" s="302"/>
      <c r="W969" s="302"/>
      <c r="X969" s="302"/>
      <c r="Y969" s="302"/>
      <c r="Z969" s="302"/>
      <c r="AA969" s="302"/>
      <c r="AB969" s="302"/>
      <c r="AC969" s="302"/>
      <c r="AD969" s="302"/>
      <c r="AE969" s="302"/>
      <c r="AF969" s="302"/>
    </row>
    <row r="970" spans="1:32" ht="15.75" customHeight="1">
      <c r="A970" s="298"/>
      <c r="B970" s="223"/>
      <c r="C970" s="222"/>
      <c r="D970" s="212"/>
      <c r="E970" s="223"/>
      <c r="F970" s="224"/>
      <c r="G970" s="225"/>
      <c r="H970" s="221"/>
      <c r="I970" s="221"/>
      <c r="J970" s="219"/>
      <c r="K970" s="220"/>
      <c r="L970" s="221"/>
      <c r="M970" s="221"/>
      <c r="N970" s="53"/>
      <c r="O970" s="219"/>
      <c r="P970" s="301"/>
      <c r="Q970" s="301"/>
      <c r="R970" s="302"/>
      <c r="S970" s="302"/>
      <c r="T970" s="302"/>
      <c r="U970" s="302"/>
      <c r="V970" s="302"/>
      <c r="W970" s="302"/>
      <c r="X970" s="302"/>
      <c r="Y970" s="302"/>
      <c r="Z970" s="302"/>
      <c r="AA970" s="302"/>
      <c r="AB970" s="302"/>
      <c r="AC970" s="302"/>
      <c r="AD970" s="302"/>
      <c r="AE970" s="302"/>
      <c r="AF970" s="302"/>
    </row>
    <row r="971" spans="1:32" ht="15.75" customHeight="1">
      <c r="A971" s="298"/>
      <c r="B971" s="212"/>
      <c r="C971" s="222"/>
      <c r="D971" s="212"/>
      <c r="E971" s="223"/>
      <c r="F971" s="224"/>
      <c r="G971" s="225"/>
      <c r="H971" s="221"/>
      <c r="I971" s="221"/>
      <c r="J971" s="219"/>
      <c r="K971" s="220"/>
      <c r="L971" s="221"/>
      <c r="M971" s="221"/>
      <c r="N971" s="53"/>
      <c r="O971" s="219"/>
      <c r="P971" s="301"/>
      <c r="Q971" s="301"/>
      <c r="R971" s="302"/>
      <c r="S971" s="302"/>
      <c r="T971" s="302"/>
      <c r="U971" s="302"/>
      <c r="V971" s="302"/>
      <c r="W971" s="302"/>
      <c r="X971" s="302"/>
      <c r="Y971" s="302"/>
      <c r="Z971" s="302"/>
      <c r="AA971" s="302"/>
      <c r="AB971" s="302"/>
      <c r="AC971" s="302"/>
      <c r="AD971" s="302"/>
      <c r="AE971" s="302"/>
      <c r="AF971" s="302"/>
    </row>
    <row r="972" spans="1:32" ht="15.75" customHeight="1">
      <c r="A972" s="298"/>
      <c r="B972" s="403" t="s">
        <v>1236</v>
      </c>
      <c r="C972" s="404"/>
      <c r="D972" s="405"/>
      <c r="E972" s="406"/>
      <c r="F972" s="407"/>
      <c r="G972" s="408"/>
      <c r="H972" s="408"/>
      <c r="I972" s="408"/>
      <c r="J972" s="409"/>
      <c r="K972" s="387"/>
      <c r="L972" s="410"/>
      <c r="M972" s="410"/>
      <c r="N972" s="411"/>
      <c r="O972" s="412"/>
      <c r="P972" s="301"/>
      <c r="Q972" s="301"/>
      <c r="R972" s="302"/>
      <c r="S972" s="302"/>
      <c r="T972" s="302"/>
      <c r="U972" s="302"/>
      <c r="V972" s="302"/>
      <c r="W972" s="302"/>
      <c r="X972" s="302"/>
      <c r="Y972" s="302"/>
      <c r="Z972" s="302"/>
      <c r="AA972" s="302"/>
      <c r="AB972" s="302"/>
      <c r="AC972" s="302"/>
      <c r="AD972" s="302"/>
      <c r="AE972" s="302"/>
      <c r="AF972" s="302"/>
    </row>
    <row r="973" spans="1:32" ht="15.75" customHeight="1">
      <c r="A973" s="298"/>
      <c r="B973" s="212"/>
      <c r="C973" s="222"/>
      <c r="D973" s="212"/>
      <c r="E973" s="223"/>
      <c r="F973" s="224"/>
      <c r="G973" s="225"/>
      <c r="H973" s="402"/>
      <c r="I973" s="402"/>
      <c r="J973" s="219"/>
      <c r="K973" s="219"/>
      <c r="L973" s="402"/>
      <c r="M973" s="402"/>
      <c r="N973" s="53"/>
      <c r="O973" s="219"/>
      <c r="P973" s="301"/>
      <c r="Q973" s="301"/>
      <c r="R973" s="302"/>
      <c r="S973" s="302"/>
      <c r="T973" s="302"/>
      <c r="U973" s="302"/>
      <c r="V973" s="302"/>
      <c r="W973" s="302"/>
      <c r="X973" s="302"/>
      <c r="Y973" s="302"/>
      <c r="Z973" s="302"/>
      <c r="AA973" s="302"/>
      <c r="AB973" s="302"/>
      <c r="AC973" s="302"/>
      <c r="AD973" s="302"/>
      <c r="AE973" s="302"/>
      <c r="AF973" s="302"/>
    </row>
    <row r="974" spans="1:32" ht="15.75" customHeight="1">
      <c r="A974" s="298"/>
      <c r="B974" s="413">
        <v>20</v>
      </c>
      <c r="C974" s="404" t="s">
        <v>107</v>
      </c>
      <c r="D974" s="405"/>
      <c r="E974" s="406"/>
      <c r="F974" s="407"/>
      <c r="G974" s="414"/>
      <c r="H974" s="415"/>
      <c r="I974" s="410"/>
      <c r="J974" s="412"/>
      <c r="K974" s="416"/>
      <c r="L974" s="410"/>
      <c r="M974" s="410"/>
      <c r="N974" s="411"/>
      <c r="O974" s="412"/>
      <c r="P974" s="301"/>
      <c r="Q974" s="301"/>
      <c r="R974" s="302"/>
      <c r="S974" s="302"/>
      <c r="T974" s="302"/>
      <c r="U974" s="302"/>
      <c r="V974" s="302"/>
      <c r="W974" s="302"/>
      <c r="X974" s="302"/>
      <c r="Y974" s="302"/>
      <c r="Z974" s="302"/>
      <c r="AA974" s="302"/>
      <c r="AB974" s="302"/>
      <c r="AC974" s="302"/>
      <c r="AD974" s="302"/>
      <c r="AE974" s="302"/>
      <c r="AF974" s="302"/>
    </row>
    <row r="975" spans="1:32" ht="15.75" customHeight="1" outlineLevel="1">
      <c r="A975" s="17"/>
      <c r="B975" s="369" t="s">
        <v>1237</v>
      </c>
      <c r="C975" s="170" t="s">
        <v>1238</v>
      </c>
      <c r="D975" s="493" t="s">
        <v>40</v>
      </c>
      <c r="E975" s="494"/>
      <c r="F975" s="495"/>
      <c r="G975" s="496"/>
      <c r="H975" s="180">
        <f t="shared" ref="H975:H980" si="355">G975*E975</f>
        <v>0</v>
      </c>
      <c r="I975" s="180">
        <f t="shared" ref="I975:I980" si="356">IF(D975="SI",H975,0)</f>
        <v>0</v>
      </c>
      <c r="J975" s="506"/>
      <c r="K975" s="507"/>
      <c r="L975" s="491">
        <v>0</v>
      </c>
      <c r="M975" s="196">
        <f t="shared" ref="M975:M980" si="357">+L975-I975</f>
        <v>0</v>
      </c>
      <c r="N975" s="198">
        <f t="shared" ref="N975:N981" si="358">IF(M975=0,0,(IF(I975=M975=0,1,(IF(I975=0,1,M975/I975)))))</f>
        <v>0</v>
      </c>
      <c r="O975" s="506"/>
      <c r="P975" s="41"/>
      <c r="Q975" s="41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</row>
    <row r="976" spans="1:32" ht="15.75" customHeight="1" outlineLevel="1">
      <c r="A976" s="17"/>
      <c r="B976" s="369" t="s">
        <v>1239</v>
      </c>
      <c r="C976" s="193" t="s">
        <v>1233</v>
      </c>
      <c r="D976" s="485" t="s">
        <v>40</v>
      </c>
      <c r="E976" s="482"/>
      <c r="F976" s="483"/>
      <c r="G976" s="484"/>
      <c r="H976" s="180">
        <f t="shared" si="355"/>
        <v>0</v>
      </c>
      <c r="I976" s="180">
        <f t="shared" si="356"/>
        <v>0</v>
      </c>
      <c r="J976" s="506"/>
      <c r="K976" s="507"/>
      <c r="L976" s="491">
        <v>0</v>
      </c>
      <c r="M976" s="196">
        <f t="shared" si="357"/>
        <v>0</v>
      </c>
      <c r="N976" s="198">
        <f t="shared" si="358"/>
        <v>0</v>
      </c>
      <c r="O976" s="506"/>
      <c r="P976" s="41"/>
      <c r="Q976" s="41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</row>
    <row r="977" spans="1:32" ht="15.75" customHeight="1" outlineLevel="1">
      <c r="A977" s="17"/>
      <c r="B977" s="369" t="s">
        <v>1240</v>
      </c>
      <c r="C977" s="193" t="s">
        <v>1235</v>
      </c>
      <c r="D977" s="485" t="s">
        <v>40</v>
      </c>
      <c r="E977" s="482"/>
      <c r="F977" s="483"/>
      <c r="G977" s="484"/>
      <c r="H977" s="180">
        <f t="shared" si="355"/>
        <v>0</v>
      </c>
      <c r="I977" s="180">
        <f t="shared" si="356"/>
        <v>0</v>
      </c>
      <c r="J977" s="506"/>
      <c r="K977" s="507"/>
      <c r="L977" s="491">
        <v>0</v>
      </c>
      <c r="M977" s="196">
        <f t="shared" si="357"/>
        <v>0</v>
      </c>
      <c r="N977" s="198">
        <f t="shared" si="358"/>
        <v>0</v>
      </c>
      <c r="O977" s="506"/>
      <c r="P977" s="41"/>
      <c r="Q977" s="41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</row>
    <row r="978" spans="1:32" ht="15.75" customHeight="1" outlineLevel="1">
      <c r="A978" s="17"/>
      <c r="B978" s="369" t="s">
        <v>1241</v>
      </c>
      <c r="C978" s="193" t="s">
        <v>1234</v>
      </c>
      <c r="D978" s="485" t="s">
        <v>40</v>
      </c>
      <c r="E978" s="482"/>
      <c r="F978" s="483"/>
      <c r="G978" s="484"/>
      <c r="H978" s="180">
        <f t="shared" si="355"/>
        <v>0</v>
      </c>
      <c r="I978" s="180">
        <f t="shared" si="356"/>
        <v>0</v>
      </c>
      <c r="J978" s="506"/>
      <c r="K978" s="507"/>
      <c r="L978" s="491">
        <v>0</v>
      </c>
      <c r="M978" s="196">
        <f t="shared" si="357"/>
        <v>0</v>
      </c>
      <c r="N978" s="198">
        <f t="shared" si="358"/>
        <v>0</v>
      </c>
      <c r="O978" s="506"/>
      <c r="P978" s="41"/>
      <c r="Q978" s="41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</row>
    <row r="979" spans="1:32" ht="15.75" customHeight="1" outlineLevel="1">
      <c r="A979" s="17"/>
      <c r="B979" s="369" t="s">
        <v>1242</v>
      </c>
      <c r="C979" s="193" t="s">
        <v>308</v>
      </c>
      <c r="D979" s="485" t="s">
        <v>40</v>
      </c>
      <c r="E979" s="482"/>
      <c r="F979" s="483"/>
      <c r="G979" s="484"/>
      <c r="H979" s="180">
        <f t="shared" si="355"/>
        <v>0</v>
      </c>
      <c r="I979" s="180">
        <f t="shared" si="356"/>
        <v>0</v>
      </c>
      <c r="J979" s="506"/>
      <c r="K979" s="507"/>
      <c r="L979" s="491">
        <v>0</v>
      </c>
      <c r="M979" s="196">
        <f t="shared" si="357"/>
        <v>0</v>
      </c>
      <c r="N979" s="198">
        <f t="shared" si="358"/>
        <v>0</v>
      </c>
      <c r="O979" s="506"/>
      <c r="P979" s="41"/>
      <c r="Q979" s="41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</row>
    <row r="980" spans="1:32" ht="15.75" customHeight="1" outlineLevel="1">
      <c r="A980" s="17"/>
      <c r="B980" s="369" t="s">
        <v>1243</v>
      </c>
      <c r="C980" s="193" t="s">
        <v>75</v>
      </c>
      <c r="D980" s="485" t="s">
        <v>40</v>
      </c>
      <c r="E980" s="482"/>
      <c r="F980" s="497"/>
      <c r="G980" s="498"/>
      <c r="H980" s="180">
        <f t="shared" si="355"/>
        <v>0</v>
      </c>
      <c r="I980" s="180">
        <f t="shared" si="356"/>
        <v>0</v>
      </c>
      <c r="J980" s="506"/>
      <c r="K980" s="507"/>
      <c r="L980" s="491">
        <v>0</v>
      </c>
      <c r="M980" s="196">
        <f t="shared" si="357"/>
        <v>0</v>
      </c>
      <c r="N980" s="198">
        <f t="shared" si="358"/>
        <v>0</v>
      </c>
      <c r="O980" s="506"/>
      <c r="P980" s="41"/>
      <c r="Q980" s="41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</row>
    <row r="981" spans="1:32" ht="15.75" customHeight="1">
      <c r="A981" s="298"/>
      <c r="B981" s="206"/>
      <c r="C981" s="303"/>
      <c r="D981" s="208"/>
      <c r="E981" s="417" t="s">
        <v>49</v>
      </c>
      <c r="F981" s="405"/>
      <c r="G981" s="414"/>
      <c r="H981" s="415">
        <f>SUM(H975:H980)</f>
        <v>0</v>
      </c>
      <c r="I981" s="410">
        <f>SUM(I975:I980)</f>
        <v>0</v>
      </c>
      <c r="J981" s="412"/>
      <c r="K981" s="387"/>
      <c r="L981" s="390">
        <f>SUM(L975:L980)</f>
        <v>0</v>
      </c>
      <c r="M981" s="390">
        <f>SUM(M975:M980)</f>
        <v>0</v>
      </c>
      <c r="N981" s="211">
        <f t="shared" si="358"/>
        <v>0</v>
      </c>
      <c r="O981" s="412"/>
      <c r="P981" s="301"/>
      <c r="Q981" s="301"/>
      <c r="R981" s="302"/>
      <c r="S981" s="302"/>
      <c r="T981" s="302"/>
      <c r="U981" s="302"/>
      <c r="V981" s="302"/>
      <c r="W981" s="302"/>
      <c r="X981" s="302"/>
      <c r="Y981" s="302"/>
      <c r="Z981" s="302"/>
      <c r="AA981" s="302"/>
      <c r="AB981" s="302"/>
      <c r="AC981" s="302"/>
      <c r="AD981" s="302"/>
      <c r="AE981" s="302"/>
      <c r="AF981" s="302"/>
    </row>
    <row r="982" spans="1:32" ht="15.75" customHeight="1">
      <c r="A982" s="17"/>
      <c r="B982" s="223"/>
      <c r="C982" s="222"/>
      <c r="D982" s="212"/>
      <c r="E982" s="223"/>
      <c r="F982" s="224"/>
      <c r="G982" s="225"/>
      <c r="H982" s="221"/>
      <c r="I982" s="221"/>
      <c r="J982" s="219"/>
      <c r="K982" s="220"/>
      <c r="L982" s="221"/>
      <c r="M982" s="221"/>
      <c r="N982" s="53"/>
      <c r="O982" s="219"/>
      <c r="P982" s="41"/>
      <c r="Q982" s="41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</row>
    <row r="983" spans="1:32" ht="15.75" customHeight="1">
      <c r="A983" s="298"/>
      <c r="B983" s="413">
        <v>21</v>
      </c>
      <c r="C983" s="404" t="s">
        <v>1244</v>
      </c>
      <c r="D983" s="405"/>
      <c r="E983" s="406" t="s">
        <v>20</v>
      </c>
      <c r="F983" s="407" t="s">
        <v>310</v>
      </c>
      <c r="G983" s="414" t="s">
        <v>311</v>
      </c>
      <c r="H983" s="415"/>
      <c r="I983" s="410"/>
      <c r="J983" s="412"/>
      <c r="K983" s="416"/>
      <c r="L983" s="410"/>
      <c r="M983" s="410"/>
      <c r="N983" s="411"/>
      <c r="O983" s="412"/>
      <c r="P983" s="301"/>
      <c r="Q983" s="301"/>
      <c r="R983" s="302"/>
      <c r="S983" s="302"/>
      <c r="T983" s="302"/>
      <c r="U983" s="302"/>
      <c r="V983" s="302"/>
      <c r="W983" s="302"/>
      <c r="X983" s="302"/>
      <c r="Y983" s="302"/>
      <c r="Z983" s="302"/>
      <c r="AA983" s="302"/>
      <c r="AB983" s="302"/>
      <c r="AC983" s="302"/>
      <c r="AD983" s="302"/>
      <c r="AE983" s="302"/>
      <c r="AF983" s="302"/>
    </row>
    <row r="984" spans="1:32" ht="15.75" customHeight="1" outlineLevel="1">
      <c r="A984" s="298"/>
      <c r="B984" s="369"/>
      <c r="C984" s="193" t="s">
        <v>1245</v>
      </c>
      <c r="D984" s="485" t="s">
        <v>40</v>
      </c>
      <c r="E984" s="482"/>
      <c r="F984" s="483"/>
      <c r="G984" s="484"/>
      <c r="H984" s="180">
        <f>+G984*E984</f>
        <v>0</v>
      </c>
      <c r="I984" s="180">
        <f>IF(D984="SI",H984,0)</f>
        <v>0</v>
      </c>
      <c r="J984" s="506"/>
      <c r="K984" s="507"/>
      <c r="L984" s="491"/>
      <c r="M984" s="196">
        <f>+L984-I984</f>
        <v>0</v>
      </c>
      <c r="N984" s="198">
        <f t="shared" ref="N984:N989" si="359">IF(M984=0,0,(IF(I984=M984=0,1,(IF(I984=0,1,M984/I984)))))</f>
        <v>0</v>
      </c>
      <c r="O984" s="506"/>
      <c r="P984" s="301"/>
      <c r="Q984" s="301"/>
      <c r="R984" s="302"/>
      <c r="S984" s="302"/>
      <c r="T984" s="302"/>
      <c r="U984" s="302"/>
      <c r="V984" s="302"/>
      <c r="W984" s="302"/>
      <c r="X984" s="302"/>
      <c r="Y984" s="302"/>
      <c r="Z984" s="302"/>
      <c r="AA984" s="302"/>
      <c r="AB984" s="302"/>
      <c r="AC984" s="302"/>
      <c r="AD984" s="302"/>
      <c r="AE984" s="302"/>
      <c r="AF984" s="302"/>
    </row>
    <row r="985" spans="1:32" ht="15.75" customHeight="1" outlineLevel="1">
      <c r="A985" s="298"/>
      <c r="B985" s="369"/>
      <c r="C985" s="193" t="s">
        <v>1246</v>
      </c>
      <c r="D985" s="485" t="s">
        <v>40</v>
      </c>
      <c r="E985" s="482"/>
      <c r="F985" s="483"/>
      <c r="G985" s="484"/>
      <c r="H985" s="180">
        <f>+G985*E985</f>
        <v>0</v>
      </c>
      <c r="I985" s="180">
        <f>IF(D985="SI",H985,0)</f>
        <v>0</v>
      </c>
      <c r="J985" s="506"/>
      <c r="K985" s="507"/>
      <c r="L985" s="491"/>
      <c r="M985" s="196">
        <f>+L985-I985</f>
        <v>0</v>
      </c>
      <c r="N985" s="198">
        <f t="shared" si="359"/>
        <v>0</v>
      </c>
      <c r="O985" s="506"/>
      <c r="P985" s="301"/>
      <c r="Q985" s="301"/>
      <c r="R985" s="302"/>
      <c r="S985" s="302"/>
      <c r="T985" s="302"/>
      <c r="U985" s="302"/>
      <c r="V985" s="302"/>
      <c r="W985" s="302"/>
      <c r="X985" s="302"/>
      <c r="Y985" s="302"/>
      <c r="Z985" s="302"/>
      <c r="AA985" s="302"/>
      <c r="AB985" s="302"/>
      <c r="AC985" s="302"/>
      <c r="AD985" s="302"/>
      <c r="AE985" s="302"/>
      <c r="AF985" s="302"/>
    </row>
    <row r="986" spans="1:32" ht="15.75" customHeight="1" outlineLevel="1">
      <c r="A986" s="298"/>
      <c r="B986" s="369"/>
      <c r="C986" s="193" t="s">
        <v>1247</v>
      </c>
      <c r="D986" s="485" t="s">
        <v>40</v>
      </c>
      <c r="E986" s="482"/>
      <c r="F986" s="483"/>
      <c r="G986" s="484"/>
      <c r="H986" s="180">
        <f>+G986*E986</f>
        <v>0</v>
      </c>
      <c r="I986" s="180">
        <f>IF(D986="SI",H986,0)</f>
        <v>0</v>
      </c>
      <c r="J986" s="506"/>
      <c r="K986" s="507"/>
      <c r="L986" s="491"/>
      <c r="M986" s="196">
        <f>+L986-I986</f>
        <v>0</v>
      </c>
      <c r="N986" s="198">
        <f t="shared" si="359"/>
        <v>0</v>
      </c>
      <c r="O986" s="506"/>
      <c r="P986" s="301"/>
      <c r="Q986" s="301"/>
      <c r="R986" s="302"/>
      <c r="S986" s="302"/>
      <c r="T986" s="302"/>
      <c r="U986" s="302"/>
      <c r="V986" s="302"/>
      <c r="W986" s="302"/>
      <c r="X986" s="302"/>
      <c r="Y986" s="302"/>
      <c r="Z986" s="302"/>
      <c r="AA986" s="302"/>
      <c r="AB986" s="302"/>
      <c r="AC986" s="302"/>
      <c r="AD986" s="302"/>
      <c r="AE986" s="302"/>
      <c r="AF986" s="302"/>
    </row>
    <row r="987" spans="1:32" ht="15.75" customHeight="1" outlineLevel="1">
      <c r="A987" s="298"/>
      <c r="B987" s="369"/>
      <c r="C987" s="193" t="s">
        <v>1248</v>
      </c>
      <c r="D987" s="485" t="s">
        <v>40</v>
      </c>
      <c r="E987" s="482"/>
      <c r="F987" s="483"/>
      <c r="G987" s="484"/>
      <c r="H987" s="180">
        <f>+G987*E987</f>
        <v>0</v>
      </c>
      <c r="I987" s="180">
        <f>IF(D987="SI",H987,0)</f>
        <v>0</v>
      </c>
      <c r="J987" s="506"/>
      <c r="K987" s="507"/>
      <c r="L987" s="491"/>
      <c r="M987" s="196">
        <f>+L987-I987</f>
        <v>0</v>
      </c>
      <c r="N987" s="198">
        <f t="shared" si="359"/>
        <v>0</v>
      </c>
      <c r="O987" s="506"/>
      <c r="P987" s="301"/>
      <c r="Q987" s="301"/>
      <c r="R987" s="302"/>
      <c r="S987" s="302"/>
      <c r="T987" s="302"/>
      <c r="U987" s="302"/>
      <c r="V987" s="302"/>
      <c r="W987" s="302"/>
      <c r="X987" s="302"/>
      <c r="Y987" s="302"/>
      <c r="Z987" s="302"/>
      <c r="AA987" s="302"/>
      <c r="AB987" s="302"/>
      <c r="AC987" s="302"/>
      <c r="AD987" s="302"/>
      <c r="AE987" s="302"/>
      <c r="AF987" s="302"/>
    </row>
    <row r="988" spans="1:32" ht="15.75" customHeight="1" outlineLevel="1">
      <c r="A988" s="298"/>
      <c r="B988" s="369"/>
      <c r="C988" s="193" t="s">
        <v>1249</v>
      </c>
      <c r="D988" s="485" t="s">
        <v>40</v>
      </c>
      <c r="E988" s="482"/>
      <c r="F988" s="483"/>
      <c r="G988" s="484"/>
      <c r="H988" s="180">
        <f>+G988*E988</f>
        <v>0</v>
      </c>
      <c r="I988" s="180">
        <f>IF(D988="SI",H988,0)</f>
        <v>0</v>
      </c>
      <c r="J988" s="506"/>
      <c r="K988" s="507"/>
      <c r="L988" s="491"/>
      <c r="M988" s="196">
        <f>+L988-I988</f>
        <v>0</v>
      </c>
      <c r="N988" s="198">
        <f t="shared" si="359"/>
        <v>0</v>
      </c>
      <c r="O988" s="506"/>
      <c r="P988" s="301"/>
      <c r="Q988" s="301"/>
      <c r="R988" s="302"/>
      <c r="S988" s="302"/>
      <c r="T988" s="302"/>
      <c r="U988" s="302"/>
      <c r="V988" s="302"/>
      <c r="W988" s="302"/>
      <c r="X988" s="302"/>
      <c r="Y988" s="302"/>
      <c r="Z988" s="302"/>
      <c r="AA988" s="302"/>
      <c r="AB988" s="302"/>
      <c r="AC988" s="302"/>
      <c r="AD988" s="302"/>
      <c r="AE988" s="302"/>
      <c r="AF988" s="302"/>
    </row>
    <row r="989" spans="1:32" ht="15.75" customHeight="1">
      <c r="A989" s="298"/>
      <c r="B989" s="206"/>
      <c r="C989" s="303"/>
      <c r="D989" s="208"/>
      <c r="E989" s="417" t="s">
        <v>49</v>
      </c>
      <c r="F989" s="405"/>
      <c r="G989" s="414"/>
      <c r="H989" s="415">
        <f>SUM(H984:H988)</f>
        <v>0</v>
      </c>
      <c r="I989" s="410">
        <f>SUM(I984:I988)</f>
        <v>0</v>
      </c>
      <c r="J989" s="412"/>
      <c r="K989" s="387"/>
      <c r="L989" s="390">
        <f>SUM(L984:L988)</f>
        <v>0</v>
      </c>
      <c r="M989" s="390">
        <f>SUM(M984:M988)</f>
        <v>0</v>
      </c>
      <c r="N989" s="211">
        <f t="shared" si="359"/>
        <v>0</v>
      </c>
      <c r="O989" s="412"/>
      <c r="P989" s="301"/>
      <c r="Q989" s="301"/>
      <c r="R989" s="302"/>
      <c r="S989" s="302"/>
      <c r="T989" s="302"/>
      <c r="U989" s="302"/>
      <c r="V989" s="302"/>
      <c r="W989" s="302"/>
      <c r="X989" s="302"/>
      <c r="Y989" s="302"/>
      <c r="Z989" s="302"/>
      <c r="AA989" s="302"/>
      <c r="AB989" s="302"/>
      <c r="AC989" s="302"/>
      <c r="AD989" s="302"/>
      <c r="AE989" s="302"/>
      <c r="AF989" s="302"/>
    </row>
    <row r="990" spans="1:32" ht="15.75" customHeight="1">
      <c r="A990" s="17"/>
      <c r="B990" s="212"/>
      <c r="C990" s="222"/>
      <c r="D990" s="212"/>
      <c r="E990" s="223"/>
      <c r="F990" s="224"/>
      <c r="G990" s="225"/>
      <c r="H990" s="221"/>
      <c r="I990" s="221"/>
      <c r="J990" s="219"/>
      <c r="K990" s="220"/>
      <c r="L990" s="221"/>
      <c r="M990" s="221"/>
      <c r="N990" s="53"/>
      <c r="O990" s="219"/>
      <c r="P990" s="41"/>
      <c r="Q990" s="41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</row>
    <row r="991" spans="1:32" ht="15.75" customHeight="1">
      <c r="A991" s="17"/>
      <c r="B991" s="212"/>
      <c r="C991" s="17"/>
      <c r="D991" s="212"/>
      <c r="E991" s="223"/>
      <c r="F991" s="224"/>
      <c r="G991" s="225"/>
      <c r="H991" s="221"/>
      <c r="I991" s="221"/>
      <c r="J991" s="219"/>
      <c r="K991" s="220"/>
      <c r="L991" s="221"/>
      <c r="M991" s="221"/>
      <c r="N991" s="53"/>
      <c r="O991" s="219"/>
      <c r="P991" s="41"/>
      <c r="Q991" s="41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</row>
    <row r="992" spans="1:32" ht="15.75" customHeight="1">
      <c r="A992" s="298"/>
      <c r="B992" s="413">
        <v>22</v>
      </c>
      <c r="C992" s="404" t="s">
        <v>1250</v>
      </c>
      <c r="D992" s="405"/>
      <c r="E992" s="406"/>
      <c r="F992" s="407"/>
      <c r="G992" s="414"/>
      <c r="H992" s="415"/>
      <c r="I992" s="410"/>
      <c r="J992" s="412"/>
      <c r="K992" s="416"/>
      <c r="L992" s="410"/>
      <c r="M992" s="410"/>
      <c r="N992" s="411"/>
      <c r="O992" s="412"/>
      <c r="P992" s="301"/>
      <c r="Q992" s="301"/>
      <c r="R992" s="302"/>
      <c r="S992" s="302"/>
      <c r="T992" s="302"/>
      <c r="U992" s="302"/>
      <c r="V992" s="302"/>
      <c r="W992" s="302"/>
      <c r="X992" s="302"/>
      <c r="Y992" s="302"/>
      <c r="Z992" s="302"/>
      <c r="AA992" s="302"/>
      <c r="AB992" s="302"/>
      <c r="AC992" s="302"/>
      <c r="AD992" s="302"/>
      <c r="AE992" s="302"/>
      <c r="AF992" s="302"/>
    </row>
    <row r="993" spans="1:32" ht="15.75" customHeight="1" outlineLevel="1">
      <c r="A993" s="298"/>
      <c r="B993" s="369"/>
      <c r="C993" s="193" t="s">
        <v>1251</v>
      </c>
      <c r="D993" s="485" t="s">
        <v>40</v>
      </c>
      <c r="E993" s="482"/>
      <c r="F993" s="483"/>
      <c r="G993" s="484"/>
      <c r="H993" s="180">
        <f>+G993*E993</f>
        <v>0</v>
      </c>
      <c r="I993" s="180">
        <f>IF(D993="SI",H993,0)</f>
        <v>0</v>
      </c>
      <c r="J993" s="506"/>
      <c r="K993" s="507"/>
      <c r="L993" s="491"/>
      <c r="M993" s="196">
        <f>+L993-I993</f>
        <v>0</v>
      </c>
      <c r="N993" s="198">
        <f t="shared" ref="N993:N998" si="360">IF(M993=0,0,(IF(I993=M993=0,1,(IF(I993=0,1,M993/I993)))))</f>
        <v>0</v>
      </c>
      <c r="O993" s="506"/>
      <c r="P993" s="301"/>
      <c r="Q993" s="301"/>
      <c r="R993" s="302"/>
      <c r="S993" s="302"/>
      <c r="T993" s="302"/>
      <c r="U993" s="302"/>
      <c r="V993" s="302"/>
      <c r="W993" s="302"/>
      <c r="X993" s="302"/>
      <c r="Y993" s="302"/>
      <c r="Z993" s="302"/>
      <c r="AA993" s="302"/>
      <c r="AB993" s="302"/>
      <c r="AC993" s="302"/>
      <c r="AD993" s="302"/>
      <c r="AE993" s="302"/>
      <c r="AF993" s="302"/>
    </row>
    <row r="994" spans="1:32" ht="15.75" customHeight="1" outlineLevel="1">
      <c r="A994" s="298"/>
      <c r="B994" s="369"/>
      <c r="C994" s="193" t="s">
        <v>1252</v>
      </c>
      <c r="D994" s="485" t="s">
        <v>40</v>
      </c>
      <c r="E994" s="482"/>
      <c r="F994" s="483"/>
      <c r="G994" s="484"/>
      <c r="H994" s="180">
        <f>+G994*E994</f>
        <v>0</v>
      </c>
      <c r="I994" s="180">
        <f>IF(D994="SI",H994,0)</f>
        <v>0</v>
      </c>
      <c r="J994" s="506"/>
      <c r="K994" s="507"/>
      <c r="L994" s="491"/>
      <c r="M994" s="196">
        <f>+L994-I994</f>
        <v>0</v>
      </c>
      <c r="N994" s="198">
        <f t="shared" si="360"/>
        <v>0</v>
      </c>
      <c r="O994" s="506"/>
      <c r="P994" s="301"/>
      <c r="Q994" s="301"/>
      <c r="R994" s="302"/>
      <c r="S994" s="302"/>
      <c r="T994" s="302"/>
      <c r="U994" s="302"/>
      <c r="V994" s="302"/>
      <c r="W994" s="302"/>
      <c r="X994" s="302"/>
      <c r="Y994" s="302"/>
      <c r="Z994" s="302"/>
      <c r="AA994" s="302"/>
      <c r="AB994" s="302"/>
      <c r="AC994" s="302"/>
      <c r="AD994" s="302"/>
      <c r="AE994" s="302"/>
      <c r="AF994" s="302"/>
    </row>
    <row r="995" spans="1:32" ht="15.75" customHeight="1" outlineLevel="1">
      <c r="A995" s="298"/>
      <c r="B995" s="369"/>
      <c r="C995" s="193" t="s">
        <v>1253</v>
      </c>
      <c r="D995" s="485" t="s">
        <v>40</v>
      </c>
      <c r="E995" s="482"/>
      <c r="F995" s="483"/>
      <c r="G995" s="484"/>
      <c r="H995" s="180">
        <f>+G995*E995</f>
        <v>0</v>
      </c>
      <c r="I995" s="180">
        <f>IF(D995="SI",H995,0)</f>
        <v>0</v>
      </c>
      <c r="J995" s="506"/>
      <c r="K995" s="507"/>
      <c r="L995" s="491"/>
      <c r="M995" s="196">
        <f>+L995-I995</f>
        <v>0</v>
      </c>
      <c r="N995" s="198">
        <f t="shared" si="360"/>
        <v>0</v>
      </c>
      <c r="O995" s="506"/>
      <c r="P995" s="301"/>
      <c r="Q995" s="301"/>
      <c r="R995" s="302"/>
      <c r="S995" s="302"/>
      <c r="T995" s="302"/>
      <c r="U995" s="302"/>
      <c r="V995" s="302"/>
      <c r="W995" s="302"/>
      <c r="X995" s="302"/>
      <c r="Y995" s="302"/>
      <c r="Z995" s="302"/>
      <c r="AA995" s="302"/>
      <c r="AB995" s="302"/>
      <c r="AC995" s="302"/>
      <c r="AD995" s="302"/>
      <c r="AE995" s="302"/>
      <c r="AF995" s="302"/>
    </row>
    <row r="996" spans="1:32" ht="15.75" customHeight="1" outlineLevel="1">
      <c r="A996" s="298"/>
      <c r="B996" s="369"/>
      <c r="C996" s="193" t="s">
        <v>1254</v>
      </c>
      <c r="D996" s="485" t="s">
        <v>40</v>
      </c>
      <c r="E996" s="482"/>
      <c r="F996" s="483"/>
      <c r="G996" s="484"/>
      <c r="H996" s="180">
        <f>+G996*E996</f>
        <v>0</v>
      </c>
      <c r="I996" s="180">
        <f>IF(D996="SI",H996,0)</f>
        <v>0</v>
      </c>
      <c r="J996" s="506"/>
      <c r="K996" s="507"/>
      <c r="L996" s="491"/>
      <c r="M996" s="196">
        <f>+L996-I996</f>
        <v>0</v>
      </c>
      <c r="N996" s="198">
        <f t="shared" si="360"/>
        <v>0</v>
      </c>
      <c r="O996" s="506"/>
      <c r="P996" s="301"/>
      <c r="Q996" s="301"/>
      <c r="R996" s="302"/>
      <c r="S996" s="302"/>
      <c r="T996" s="302"/>
      <c r="U996" s="302"/>
      <c r="V996" s="302"/>
      <c r="W996" s="302"/>
      <c r="X996" s="302"/>
      <c r="Y996" s="302"/>
      <c r="Z996" s="302"/>
      <c r="AA996" s="302"/>
      <c r="AB996" s="302"/>
      <c r="AC996" s="302"/>
      <c r="AD996" s="302"/>
      <c r="AE996" s="302"/>
      <c r="AF996" s="302"/>
    </row>
    <row r="997" spans="1:32" ht="15.75" customHeight="1" outlineLevel="1">
      <c r="A997" s="298"/>
      <c r="B997" s="369"/>
      <c r="C997" s="193" t="s">
        <v>75</v>
      </c>
      <c r="D997" s="485" t="s">
        <v>40</v>
      </c>
      <c r="E997" s="482"/>
      <c r="F997" s="483"/>
      <c r="G997" s="484"/>
      <c r="H997" s="180">
        <f>+G997*E997</f>
        <v>0</v>
      </c>
      <c r="I997" s="180">
        <f>IF(D997="SI",H997,0)</f>
        <v>0</v>
      </c>
      <c r="J997" s="506"/>
      <c r="K997" s="507"/>
      <c r="L997" s="491"/>
      <c r="M997" s="196">
        <f>+L997-I997</f>
        <v>0</v>
      </c>
      <c r="N997" s="198">
        <f t="shared" si="360"/>
        <v>0</v>
      </c>
      <c r="O997" s="506"/>
      <c r="P997" s="301"/>
      <c r="Q997" s="301"/>
      <c r="R997" s="302"/>
      <c r="S997" s="302"/>
      <c r="T997" s="302"/>
      <c r="U997" s="302"/>
      <c r="V997" s="302"/>
      <c r="W997" s="302"/>
      <c r="X997" s="302"/>
      <c r="Y997" s="302"/>
      <c r="Z997" s="302"/>
      <c r="AA997" s="302"/>
      <c r="AB997" s="302"/>
      <c r="AC997" s="302"/>
      <c r="AD997" s="302"/>
      <c r="AE997" s="302"/>
      <c r="AF997" s="302"/>
    </row>
    <row r="998" spans="1:32" ht="15.75" customHeight="1">
      <c r="A998" s="298"/>
      <c r="B998" s="206"/>
      <c r="C998" s="303"/>
      <c r="D998" s="208"/>
      <c r="E998" s="417" t="s">
        <v>49</v>
      </c>
      <c r="F998" s="405"/>
      <c r="G998" s="414"/>
      <c r="H998" s="415">
        <f>SUM(H993:H997)</f>
        <v>0</v>
      </c>
      <c r="I998" s="410">
        <f>SUM(I993:I997)</f>
        <v>0</v>
      </c>
      <c r="J998" s="412"/>
      <c r="K998" s="387"/>
      <c r="L998" s="390">
        <f>SUM(L993:L997)</f>
        <v>0</v>
      </c>
      <c r="M998" s="390">
        <f>SUM(M993:M997)</f>
        <v>0</v>
      </c>
      <c r="N998" s="211">
        <f t="shared" si="360"/>
        <v>0</v>
      </c>
      <c r="O998" s="412"/>
      <c r="P998" s="301"/>
      <c r="Q998" s="301"/>
      <c r="R998" s="302"/>
      <c r="S998" s="302"/>
      <c r="T998" s="302"/>
      <c r="U998" s="302"/>
      <c r="V998" s="302"/>
      <c r="W998" s="302"/>
      <c r="X998" s="302"/>
      <c r="Y998" s="302"/>
      <c r="Z998" s="302"/>
      <c r="AA998" s="302"/>
      <c r="AB998" s="302"/>
      <c r="AC998" s="302"/>
      <c r="AD998" s="302"/>
      <c r="AE998" s="302"/>
      <c r="AF998" s="302"/>
    </row>
    <row r="999" spans="1:32" ht="15.75" customHeight="1">
      <c r="A999" s="17"/>
      <c r="B999" s="212"/>
      <c r="C999" s="222"/>
      <c r="D999" s="212"/>
      <c r="E999" s="223"/>
      <c r="F999" s="224"/>
      <c r="G999" s="225"/>
      <c r="H999" s="221"/>
      <c r="I999" s="221"/>
      <c r="J999" s="219"/>
      <c r="K999" s="220"/>
      <c r="L999" s="221"/>
      <c r="M999" s="221"/>
      <c r="N999" s="53"/>
      <c r="O999" s="219"/>
      <c r="P999" s="41"/>
      <c r="Q999" s="41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</row>
    <row r="1000" spans="1:32" ht="15.75" customHeight="1">
      <c r="A1000" s="17"/>
      <c r="B1000" s="212"/>
      <c r="C1000" s="17"/>
      <c r="D1000" s="212"/>
      <c r="E1000" s="223"/>
      <c r="F1000" s="224"/>
      <c r="G1000" s="225"/>
      <c r="H1000" s="221"/>
      <c r="I1000" s="221"/>
      <c r="J1000" s="219"/>
      <c r="K1000" s="220"/>
      <c r="L1000" s="221"/>
      <c r="M1000" s="221"/>
      <c r="N1000" s="53"/>
      <c r="O1000" s="219"/>
      <c r="P1000" s="41"/>
      <c r="Q1000" s="41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</row>
    <row r="1001" spans="1:32" ht="15.75" customHeight="1">
      <c r="A1001" s="298"/>
      <c r="B1001" s="413">
        <v>23</v>
      </c>
      <c r="C1001" s="404" t="s">
        <v>1255</v>
      </c>
      <c r="D1001" s="405"/>
      <c r="E1001" s="406"/>
      <c r="F1001" s="407"/>
      <c r="G1001" s="414"/>
      <c r="H1001" s="415"/>
      <c r="I1001" s="410"/>
      <c r="J1001" s="412"/>
      <c r="K1001" s="416"/>
      <c r="L1001" s="410"/>
      <c r="M1001" s="410"/>
      <c r="N1001" s="411"/>
      <c r="O1001" s="412"/>
      <c r="P1001" s="301"/>
      <c r="Q1001" s="301"/>
      <c r="R1001" s="302"/>
      <c r="S1001" s="302"/>
      <c r="T1001" s="302"/>
      <c r="U1001" s="302"/>
      <c r="V1001" s="302"/>
      <c r="W1001" s="302"/>
      <c r="X1001" s="302"/>
      <c r="Y1001" s="302"/>
      <c r="Z1001" s="302"/>
      <c r="AA1001" s="302"/>
      <c r="AB1001" s="302"/>
      <c r="AC1001" s="302"/>
      <c r="AD1001" s="302"/>
      <c r="AE1001" s="302"/>
      <c r="AF1001" s="302"/>
    </row>
    <row r="1002" spans="1:32" ht="15.75" customHeight="1" outlineLevel="1">
      <c r="A1002" s="298"/>
      <c r="B1002" s="369"/>
      <c r="C1002" s="193" t="s">
        <v>1256</v>
      </c>
      <c r="D1002" s="485" t="s">
        <v>40</v>
      </c>
      <c r="E1002" s="482"/>
      <c r="F1002" s="483"/>
      <c r="G1002" s="484"/>
      <c r="H1002" s="180">
        <f t="shared" ref="H1002:H1007" si="361">+G1002*E1002</f>
        <v>0</v>
      </c>
      <c r="I1002" s="180">
        <f t="shared" ref="I1002:I1007" si="362">IF(D1002="SI",H1002,0)</f>
        <v>0</v>
      </c>
      <c r="J1002" s="506"/>
      <c r="K1002" s="507"/>
      <c r="L1002" s="491"/>
      <c r="M1002" s="196">
        <f t="shared" ref="M1002:M1007" si="363">+L1002-I1002</f>
        <v>0</v>
      </c>
      <c r="N1002" s="198">
        <f t="shared" ref="N1002:N1008" si="364">IF(M1002=0,0,(IF(I1002=M1002=0,1,(IF(I1002=0,1,M1002/I1002)))))</f>
        <v>0</v>
      </c>
      <c r="O1002" s="506"/>
      <c r="P1002" s="301"/>
      <c r="Q1002" s="301"/>
      <c r="R1002" s="302"/>
      <c r="S1002" s="302"/>
      <c r="T1002" s="302"/>
      <c r="U1002" s="302"/>
      <c r="V1002" s="302"/>
      <c r="W1002" s="302"/>
      <c r="X1002" s="302"/>
      <c r="Y1002" s="302"/>
      <c r="Z1002" s="302"/>
      <c r="AA1002" s="302"/>
      <c r="AB1002" s="302"/>
      <c r="AC1002" s="302"/>
      <c r="AD1002" s="302"/>
      <c r="AE1002" s="302"/>
      <c r="AF1002" s="302"/>
    </row>
    <row r="1003" spans="1:32" ht="15.75" customHeight="1" outlineLevel="1">
      <c r="A1003" s="298"/>
      <c r="B1003" s="369"/>
      <c r="C1003" s="193" t="s">
        <v>1257</v>
      </c>
      <c r="D1003" s="485" t="s">
        <v>40</v>
      </c>
      <c r="E1003" s="482"/>
      <c r="F1003" s="483"/>
      <c r="G1003" s="484"/>
      <c r="H1003" s="180">
        <f t="shared" si="361"/>
        <v>0</v>
      </c>
      <c r="I1003" s="180">
        <f t="shared" si="362"/>
        <v>0</v>
      </c>
      <c r="J1003" s="506"/>
      <c r="K1003" s="507"/>
      <c r="L1003" s="491"/>
      <c r="M1003" s="196">
        <f t="shared" si="363"/>
        <v>0</v>
      </c>
      <c r="N1003" s="198">
        <f t="shared" si="364"/>
        <v>0</v>
      </c>
      <c r="O1003" s="506"/>
      <c r="P1003" s="301"/>
      <c r="Q1003" s="301"/>
      <c r="R1003" s="302"/>
      <c r="S1003" s="302"/>
      <c r="T1003" s="302"/>
      <c r="U1003" s="302"/>
      <c r="V1003" s="302"/>
      <c r="W1003" s="302"/>
      <c r="X1003" s="302"/>
      <c r="Y1003" s="302"/>
      <c r="Z1003" s="302"/>
      <c r="AA1003" s="302"/>
      <c r="AB1003" s="302"/>
      <c r="AC1003" s="302"/>
      <c r="AD1003" s="302"/>
      <c r="AE1003" s="302"/>
      <c r="AF1003" s="302"/>
    </row>
    <row r="1004" spans="1:32" ht="15.75" customHeight="1" outlineLevel="1">
      <c r="A1004" s="298"/>
      <c r="B1004" s="369"/>
      <c r="C1004" s="193" t="s">
        <v>1258</v>
      </c>
      <c r="D1004" s="485" t="s">
        <v>40</v>
      </c>
      <c r="E1004" s="482"/>
      <c r="F1004" s="483"/>
      <c r="G1004" s="484"/>
      <c r="H1004" s="180">
        <f t="shared" si="361"/>
        <v>0</v>
      </c>
      <c r="I1004" s="180">
        <f t="shared" si="362"/>
        <v>0</v>
      </c>
      <c r="J1004" s="506"/>
      <c r="K1004" s="507"/>
      <c r="L1004" s="491"/>
      <c r="M1004" s="196">
        <f t="shared" si="363"/>
        <v>0</v>
      </c>
      <c r="N1004" s="198">
        <f t="shared" si="364"/>
        <v>0</v>
      </c>
      <c r="O1004" s="506"/>
      <c r="P1004" s="301"/>
      <c r="Q1004" s="301"/>
      <c r="R1004" s="302"/>
      <c r="S1004" s="302"/>
      <c r="T1004" s="302"/>
      <c r="U1004" s="302"/>
      <c r="V1004" s="302"/>
      <c r="W1004" s="302"/>
      <c r="X1004" s="302"/>
      <c r="Y1004" s="302"/>
      <c r="Z1004" s="302"/>
      <c r="AA1004" s="302"/>
      <c r="AB1004" s="302"/>
      <c r="AC1004" s="302"/>
      <c r="AD1004" s="302"/>
      <c r="AE1004" s="302"/>
      <c r="AF1004" s="302"/>
    </row>
    <row r="1005" spans="1:32" ht="15.75" customHeight="1" outlineLevel="1">
      <c r="A1005" s="298"/>
      <c r="B1005" s="369"/>
      <c r="C1005" s="193" t="s">
        <v>1259</v>
      </c>
      <c r="D1005" s="485" t="s">
        <v>40</v>
      </c>
      <c r="E1005" s="482"/>
      <c r="F1005" s="483"/>
      <c r="G1005" s="484"/>
      <c r="H1005" s="180">
        <f t="shared" si="361"/>
        <v>0</v>
      </c>
      <c r="I1005" s="180">
        <f t="shared" si="362"/>
        <v>0</v>
      </c>
      <c r="J1005" s="506"/>
      <c r="K1005" s="507"/>
      <c r="L1005" s="491"/>
      <c r="M1005" s="196">
        <f t="shared" si="363"/>
        <v>0</v>
      </c>
      <c r="N1005" s="198">
        <f t="shared" si="364"/>
        <v>0</v>
      </c>
      <c r="O1005" s="506"/>
      <c r="P1005" s="301"/>
      <c r="Q1005" s="301"/>
      <c r="R1005" s="302"/>
      <c r="S1005" s="302"/>
      <c r="T1005" s="302"/>
      <c r="U1005" s="302"/>
      <c r="V1005" s="302"/>
      <c r="W1005" s="302"/>
      <c r="X1005" s="302"/>
      <c r="Y1005" s="302"/>
      <c r="Z1005" s="302"/>
      <c r="AA1005" s="302"/>
      <c r="AB1005" s="302"/>
      <c r="AC1005" s="302"/>
      <c r="AD1005" s="302"/>
      <c r="AE1005" s="302"/>
      <c r="AF1005" s="302"/>
    </row>
    <row r="1006" spans="1:32" ht="15.75" customHeight="1" outlineLevel="1">
      <c r="A1006" s="298"/>
      <c r="B1006" s="369"/>
      <c r="C1006" s="193" t="s">
        <v>1260</v>
      </c>
      <c r="D1006" s="485" t="s">
        <v>40</v>
      </c>
      <c r="E1006" s="482"/>
      <c r="F1006" s="483"/>
      <c r="G1006" s="484"/>
      <c r="H1006" s="180">
        <f t="shared" si="361"/>
        <v>0</v>
      </c>
      <c r="I1006" s="180">
        <f t="shared" si="362"/>
        <v>0</v>
      </c>
      <c r="J1006" s="506"/>
      <c r="K1006" s="507"/>
      <c r="L1006" s="491"/>
      <c r="M1006" s="196">
        <f t="shared" si="363"/>
        <v>0</v>
      </c>
      <c r="N1006" s="198">
        <f t="shared" si="364"/>
        <v>0</v>
      </c>
      <c r="O1006" s="506"/>
      <c r="P1006" s="301"/>
      <c r="Q1006" s="301"/>
      <c r="R1006" s="302"/>
      <c r="S1006" s="302"/>
      <c r="T1006" s="302"/>
      <c r="U1006" s="302"/>
      <c r="V1006" s="302"/>
      <c r="W1006" s="302"/>
      <c r="X1006" s="302"/>
      <c r="Y1006" s="302"/>
      <c r="Z1006" s="302"/>
      <c r="AA1006" s="302"/>
      <c r="AB1006" s="302"/>
      <c r="AC1006" s="302"/>
      <c r="AD1006" s="302"/>
      <c r="AE1006" s="302"/>
      <c r="AF1006" s="302"/>
    </row>
    <row r="1007" spans="1:32" ht="15.75" customHeight="1" outlineLevel="1">
      <c r="A1007" s="298"/>
      <c r="B1007" s="369"/>
      <c r="C1007" s="193" t="s">
        <v>75</v>
      </c>
      <c r="D1007" s="485" t="s">
        <v>40</v>
      </c>
      <c r="E1007" s="482"/>
      <c r="F1007" s="483"/>
      <c r="G1007" s="484"/>
      <c r="H1007" s="180">
        <f t="shared" si="361"/>
        <v>0</v>
      </c>
      <c r="I1007" s="180">
        <f t="shared" si="362"/>
        <v>0</v>
      </c>
      <c r="J1007" s="506"/>
      <c r="K1007" s="507"/>
      <c r="L1007" s="491"/>
      <c r="M1007" s="196">
        <f t="shared" si="363"/>
        <v>0</v>
      </c>
      <c r="N1007" s="198">
        <f t="shared" si="364"/>
        <v>0</v>
      </c>
      <c r="O1007" s="506"/>
      <c r="P1007" s="301"/>
      <c r="Q1007" s="301"/>
      <c r="R1007" s="302"/>
      <c r="S1007" s="302"/>
      <c r="T1007" s="302"/>
      <c r="U1007" s="302"/>
      <c r="V1007" s="302"/>
      <c r="W1007" s="302"/>
      <c r="X1007" s="302"/>
      <c r="Y1007" s="302"/>
      <c r="Z1007" s="302"/>
      <c r="AA1007" s="302"/>
      <c r="AB1007" s="302"/>
      <c r="AC1007" s="302"/>
      <c r="AD1007" s="302"/>
      <c r="AE1007" s="302"/>
      <c r="AF1007" s="302"/>
    </row>
    <row r="1008" spans="1:32" ht="15.75" customHeight="1">
      <c r="A1008" s="298"/>
      <c r="B1008" s="206"/>
      <c r="C1008" s="303"/>
      <c r="D1008" s="208"/>
      <c r="E1008" s="417" t="s">
        <v>49</v>
      </c>
      <c r="F1008" s="405"/>
      <c r="G1008" s="414"/>
      <c r="H1008" s="415">
        <f>SUM(H1002:H1007)</f>
        <v>0</v>
      </c>
      <c r="I1008" s="410">
        <f>SUM(I1002:I1007)</f>
        <v>0</v>
      </c>
      <c r="J1008" s="412"/>
      <c r="K1008" s="387"/>
      <c r="L1008" s="390">
        <f>SUM(L1002:L1007)</f>
        <v>0</v>
      </c>
      <c r="M1008" s="390">
        <f>SUM(M1002:M1007)</f>
        <v>0</v>
      </c>
      <c r="N1008" s="211">
        <f t="shared" si="364"/>
        <v>0</v>
      </c>
      <c r="O1008" s="412"/>
      <c r="P1008" s="301"/>
      <c r="Q1008" s="301"/>
      <c r="R1008" s="302"/>
      <c r="S1008" s="302"/>
      <c r="T1008" s="302"/>
      <c r="U1008" s="302"/>
      <c r="V1008" s="302"/>
      <c r="W1008" s="302"/>
      <c r="X1008" s="302"/>
      <c r="Y1008" s="302"/>
      <c r="Z1008" s="302"/>
      <c r="AA1008" s="302"/>
      <c r="AB1008" s="302"/>
      <c r="AC1008" s="302"/>
      <c r="AD1008" s="302"/>
      <c r="AE1008" s="302"/>
      <c r="AF1008" s="302"/>
    </row>
    <row r="1009" spans="1:32" ht="15.75" customHeight="1">
      <c r="A1009" s="17"/>
      <c r="B1009" s="212"/>
      <c r="C1009" s="17"/>
      <c r="D1009" s="212"/>
      <c r="E1009" s="223"/>
      <c r="F1009" s="224"/>
      <c r="G1009" s="225"/>
      <c r="H1009" s="221"/>
      <c r="I1009" s="221"/>
      <c r="J1009" s="219"/>
      <c r="K1009" s="220"/>
      <c r="L1009" s="221"/>
      <c r="M1009" s="221"/>
      <c r="N1009" s="53"/>
      <c r="O1009" s="219"/>
      <c r="P1009" s="41"/>
      <c r="Q1009" s="41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</row>
    <row r="1010" spans="1:32" ht="15.75" customHeight="1">
      <c r="A1010" s="17"/>
      <c r="B1010" s="212"/>
      <c r="C1010" s="17"/>
      <c r="D1010" s="212"/>
      <c r="E1010" s="223"/>
      <c r="F1010" s="224"/>
      <c r="G1010" s="225"/>
      <c r="H1010" s="221"/>
      <c r="I1010" s="221"/>
      <c r="J1010" s="219"/>
      <c r="K1010" s="220"/>
      <c r="L1010" s="221"/>
      <c r="M1010" s="221"/>
      <c r="N1010" s="53"/>
      <c r="O1010" s="219"/>
      <c r="P1010" s="41"/>
      <c r="Q1010" s="41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</row>
    <row r="1011" spans="1:32" ht="15.75" customHeight="1">
      <c r="A1011" s="298"/>
      <c r="B1011" s="413">
        <v>24</v>
      </c>
      <c r="C1011" s="404" t="s">
        <v>1261</v>
      </c>
      <c r="D1011" s="405"/>
      <c r="E1011" s="406" t="s">
        <v>20</v>
      </c>
      <c r="F1011" s="407" t="s">
        <v>310</v>
      </c>
      <c r="G1011" s="414" t="s">
        <v>311</v>
      </c>
      <c r="H1011" s="415"/>
      <c r="I1011" s="410"/>
      <c r="J1011" s="412"/>
      <c r="K1011" s="416"/>
      <c r="L1011" s="410"/>
      <c r="M1011" s="410"/>
      <c r="N1011" s="411"/>
      <c r="O1011" s="412"/>
      <c r="P1011" s="301"/>
      <c r="Q1011" s="301"/>
      <c r="R1011" s="302"/>
      <c r="S1011" s="302"/>
      <c r="T1011" s="302"/>
      <c r="U1011" s="302"/>
      <c r="V1011" s="302"/>
      <c r="W1011" s="302"/>
      <c r="X1011" s="302"/>
      <c r="Y1011" s="302"/>
      <c r="Z1011" s="302"/>
      <c r="AA1011" s="302"/>
      <c r="AB1011" s="302"/>
      <c r="AC1011" s="302"/>
      <c r="AD1011" s="302"/>
      <c r="AE1011" s="302"/>
      <c r="AF1011" s="302"/>
    </row>
    <row r="1012" spans="1:32" ht="15.75" customHeight="1" outlineLevel="1">
      <c r="A1012" s="298"/>
      <c r="B1012" s="369"/>
      <c r="C1012" s="193" t="s">
        <v>1262</v>
      </c>
      <c r="D1012" s="485" t="s">
        <v>40</v>
      </c>
      <c r="E1012" s="482"/>
      <c r="F1012" s="483"/>
      <c r="G1012" s="484"/>
      <c r="H1012" s="180">
        <f t="shared" ref="H1012:H1020" si="365">+G1012*E1012</f>
        <v>0</v>
      </c>
      <c r="I1012" s="180">
        <f t="shared" ref="I1012:I1020" si="366">IF(D1012="SI",H1012,0)</f>
        <v>0</v>
      </c>
      <c r="J1012" s="506"/>
      <c r="K1012" s="507"/>
      <c r="L1012" s="491"/>
      <c r="M1012" s="196">
        <f t="shared" ref="M1012:M1020" si="367">+L1012-I1012</f>
        <v>0</v>
      </c>
      <c r="N1012" s="198">
        <f t="shared" ref="N1012:N1021" si="368">IF(M1012=0,0,(IF(I1012=M1012=0,1,(IF(I1012=0,1,M1012/I1012)))))</f>
        <v>0</v>
      </c>
      <c r="O1012" s="506"/>
      <c r="P1012" s="301"/>
      <c r="Q1012" s="301"/>
      <c r="R1012" s="302"/>
      <c r="S1012" s="302"/>
      <c r="T1012" s="302"/>
      <c r="U1012" s="302"/>
      <c r="V1012" s="302"/>
      <c r="W1012" s="302"/>
      <c r="X1012" s="302"/>
      <c r="Y1012" s="302"/>
      <c r="Z1012" s="302"/>
      <c r="AA1012" s="302"/>
      <c r="AB1012" s="302"/>
      <c r="AC1012" s="302"/>
      <c r="AD1012" s="302"/>
      <c r="AE1012" s="302"/>
      <c r="AF1012" s="302"/>
    </row>
    <row r="1013" spans="1:32" ht="15.75" customHeight="1" outlineLevel="1">
      <c r="A1013" s="298"/>
      <c r="B1013" s="369"/>
      <c r="C1013" s="193" t="s">
        <v>1263</v>
      </c>
      <c r="D1013" s="485" t="s">
        <v>40</v>
      </c>
      <c r="E1013" s="482"/>
      <c r="F1013" s="483"/>
      <c r="G1013" s="484"/>
      <c r="H1013" s="180">
        <f t="shared" si="365"/>
        <v>0</v>
      </c>
      <c r="I1013" s="180">
        <f t="shared" si="366"/>
        <v>0</v>
      </c>
      <c r="J1013" s="506"/>
      <c r="K1013" s="507"/>
      <c r="L1013" s="491"/>
      <c r="M1013" s="196">
        <f t="shared" si="367"/>
        <v>0</v>
      </c>
      <c r="N1013" s="198">
        <f t="shared" si="368"/>
        <v>0</v>
      </c>
      <c r="O1013" s="506"/>
      <c r="P1013" s="301"/>
      <c r="Q1013" s="301"/>
      <c r="R1013" s="302"/>
      <c r="S1013" s="302"/>
      <c r="T1013" s="302"/>
      <c r="U1013" s="302"/>
      <c r="V1013" s="302"/>
      <c r="W1013" s="302"/>
      <c r="X1013" s="302"/>
      <c r="Y1013" s="302"/>
      <c r="Z1013" s="302"/>
      <c r="AA1013" s="302"/>
      <c r="AB1013" s="302"/>
      <c r="AC1013" s="302"/>
      <c r="AD1013" s="302"/>
      <c r="AE1013" s="302"/>
      <c r="AF1013" s="302"/>
    </row>
    <row r="1014" spans="1:32" ht="15.75" customHeight="1" outlineLevel="1">
      <c r="A1014" s="298"/>
      <c r="B1014" s="369"/>
      <c r="C1014" s="193" t="s">
        <v>1264</v>
      </c>
      <c r="D1014" s="485" t="s">
        <v>40</v>
      </c>
      <c r="E1014" s="482"/>
      <c r="F1014" s="483"/>
      <c r="G1014" s="484"/>
      <c r="H1014" s="180">
        <f t="shared" si="365"/>
        <v>0</v>
      </c>
      <c r="I1014" s="180">
        <f t="shared" si="366"/>
        <v>0</v>
      </c>
      <c r="J1014" s="506"/>
      <c r="K1014" s="507"/>
      <c r="L1014" s="491"/>
      <c r="M1014" s="196">
        <f t="shared" si="367"/>
        <v>0</v>
      </c>
      <c r="N1014" s="198">
        <f t="shared" si="368"/>
        <v>0</v>
      </c>
      <c r="O1014" s="506"/>
      <c r="P1014" s="301"/>
      <c r="Q1014" s="301"/>
      <c r="R1014" s="302"/>
      <c r="S1014" s="302"/>
      <c r="T1014" s="302"/>
      <c r="U1014" s="302"/>
      <c r="V1014" s="302"/>
      <c r="W1014" s="302"/>
      <c r="X1014" s="302"/>
      <c r="Y1014" s="302"/>
      <c r="Z1014" s="302"/>
      <c r="AA1014" s="302"/>
      <c r="AB1014" s="302"/>
      <c r="AC1014" s="302"/>
      <c r="AD1014" s="302"/>
      <c r="AE1014" s="302"/>
      <c r="AF1014" s="302"/>
    </row>
    <row r="1015" spans="1:32" ht="15.75" customHeight="1" outlineLevel="1">
      <c r="A1015" s="298"/>
      <c r="B1015" s="369"/>
      <c r="C1015" s="193" t="s">
        <v>1265</v>
      </c>
      <c r="D1015" s="485" t="s">
        <v>40</v>
      </c>
      <c r="E1015" s="482"/>
      <c r="F1015" s="483"/>
      <c r="G1015" s="484"/>
      <c r="H1015" s="180">
        <f t="shared" si="365"/>
        <v>0</v>
      </c>
      <c r="I1015" s="180">
        <f t="shared" si="366"/>
        <v>0</v>
      </c>
      <c r="J1015" s="506"/>
      <c r="K1015" s="507"/>
      <c r="L1015" s="491"/>
      <c r="M1015" s="196">
        <f t="shared" si="367"/>
        <v>0</v>
      </c>
      <c r="N1015" s="198">
        <f t="shared" si="368"/>
        <v>0</v>
      </c>
      <c r="O1015" s="506"/>
      <c r="P1015" s="301"/>
      <c r="Q1015" s="301"/>
      <c r="R1015" s="302"/>
      <c r="S1015" s="302"/>
      <c r="T1015" s="302"/>
      <c r="U1015" s="302"/>
      <c r="V1015" s="302"/>
      <c r="W1015" s="302"/>
      <c r="X1015" s="302"/>
      <c r="Y1015" s="302"/>
      <c r="Z1015" s="302"/>
      <c r="AA1015" s="302"/>
      <c r="AB1015" s="302"/>
      <c r="AC1015" s="302"/>
      <c r="AD1015" s="302"/>
      <c r="AE1015" s="302"/>
      <c r="AF1015" s="302"/>
    </row>
    <row r="1016" spans="1:32" ht="15.75" customHeight="1" outlineLevel="1">
      <c r="A1016" s="298"/>
      <c r="B1016" s="369"/>
      <c r="C1016" s="193" t="s">
        <v>1266</v>
      </c>
      <c r="D1016" s="485" t="s">
        <v>40</v>
      </c>
      <c r="E1016" s="482"/>
      <c r="F1016" s="483"/>
      <c r="G1016" s="484"/>
      <c r="H1016" s="180">
        <f t="shared" si="365"/>
        <v>0</v>
      </c>
      <c r="I1016" s="180">
        <f t="shared" si="366"/>
        <v>0</v>
      </c>
      <c r="J1016" s="506"/>
      <c r="K1016" s="507"/>
      <c r="L1016" s="491"/>
      <c r="M1016" s="196">
        <f t="shared" si="367"/>
        <v>0</v>
      </c>
      <c r="N1016" s="198">
        <f t="shared" si="368"/>
        <v>0</v>
      </c>
      <c r="O1016" s="506"/>
      <c r="P1016" s="301"/>
      <c r="Q1016" s="301"/>
      <c r="R1016" s="302"/>
      <c r="S1016" s="302"/>
      <c r="T1016" s="302"/>
      <c r="U1016" s="302"/>
      <c r="V1016" s="302"/>
      <c r="W1016" s="302"/>
      <c r="X1016" s="302"/>
      <c r="Y1016" s="302"/>
      <c r="Z1016" s="302"/>
      <c r="AA1016" s="302"/>
      <c r="AB1016" s="302"/>
      <c r="AC1016" s="302"/>
      <c r="AD1016" s="302"/>
      <c r="AE1016" s="302"/>
      <c r="AF1016" s="302"/>
    </row>
    <row r="1017" spans="1:32" ht="15.75" customHeight="1" outlineLevel="1">
      <c r="A1017" s="298"/>
      <c r="B1017" s="369"/>
      <c r="C1017" s="193" t="s">
        <v>1267</v>
      </c>
      <c r="D1017" s="485" t="s">
        <v>40</v>
      </c>
      <c r="E1017" s="482"/>
      <c r="F1017" s="483"/>
      <c r="G1017" s="484"/>
      <c r="H1017" s="180">
        <f t="shared" si="365"/>
        <v>0</v>
      </c>
      <c r="I1017" s="180">
        <f t="shared" si="366"/>
        <v>0</v>
      </c>
      <c r="J1017" s="506"/>
      <c r="K1017" s="507"/>
      <c r="L1017" s="491"/>
      <c r="M1017" s="196">
        <f t="shared" si="367"/>
        <v>0</v>
      </c>
      <c r="N1017" s="198">
        <f t="shared" si="368"/>
        <v>0</v>
      </c>
      <c r="O1017" s="506"/>
      <c r="P1017" s="301"/>
      <c r="Q1017" s="301"/>
      <c r="R1017" s="302"/>
      <c r="S1017" s="302"/>
      <c r="T1017" s="302"/>
      <c r="U1017" s="302"/>
      <c r="V1017" s="302"/>
      <c r="W1017" s="302"/>
      <c r="X1017" s="302"/>
      <c r="Y1017" s="302"/>
      <c r="Z1017" s="302"/>
      <c r="AA1017" s="302"/>
      <c r="AB1017" s="302"/>
      <c r="AC1017" s="302"/>
      <c r="AD1017" s="302"/>
      <c r="AE1017" s="302"/>
      <c r="AF1017" s="302"/>
    </row>
    <row r="1018" spans="1:32" ht="15.75" customHeight="1" outlineLevel="1">
      <c r="A1018" s="298"/>
      <c r="B1018" s="369"/>
      <c r="C1018" s="193" t="s">
        <v>1268</v>
      </c>
      <c r="D1018" s="485" t="s">
        <v>40</v>
      </c>
      <c r="E1018" s="482"/>
      <c r="F1018" s="483"/>
      <c r="G1018" s="484"/>
      <c r="H1018" s="180">
        <f t="shared" si="365"/>
        <v>0</v>
      </c>
      <c r="I1018" s="180">
        <f t="shared" si="366"/>
        <v>0</v>
      </c>
      <c r="J1018" s="506"/>
      <c r="K1018" s="507"/>
      <c r="L1018" s="491"/>
      <c r="M1018" s="196">
        <f t="shared" si="367"/>
        <v>0</v>
      </c>
      <c r="N1018" s="198">
        <f t="shared" si="368"/>
        <v>0</v>
      </c>
      <c r="O1018" s="506"/>
      <c r="P1018" s="301"/>
      <c r="Q1018" s="301"/>
      <c r="R1018" s="302"/>
      <c r="S1018" s="302"/>
      <c r="T1018" s="302"/>
      <c r="U1018" s="302"/>
      <c r="V1018" s="302"/>
      <c r="W1018" s="302"/>
      <c r="X1018" s="302"/>
      <c r="Y1018" s="302"/>
      <c r="Z1018" s="302"/>
      <c r="AA1018" s="302"/>
      <c r="AB1018" s="302"/>
      <c r="AC1018" s="302"/>
      <c r="AD1018" s="302"/>
      <c r="AE1018" s="302"/>
      <c r="AF1018" s="302"/>
    </row>
    <row r="1019" spans="1:32" ht="15.75" customHeight="1" outlineLevel="1">
      <c r="A1019" s="298"/>
      <c r="B1019" s="369"/>
      <c r="C1019" s="193" t="s">
        <v>1269</v>
      </c>
      <c r="D1019" s="485" t="s">
        <v>40</v>
      </c>
      <c r="E1019" s="482"/>
      <c r="F1019" s="483"/>
      <c r="G1019" s="484"/>
      <c r="H1019" s="180">
        <f t="shared" si="365"/>
        <v>0</v>
      </c>
      <c r="I1019" s="180">
        <f t="shared" si="366"/>
        <v>0</v>
      </c>
      <c r="J1019" s="506"/>
      <c r="K1019" s="507"/>
      <c r="L1019" s="491"/>
      <c r="M1019" s="196">
        <f t="shared" si="367"/>
        <v>0</v>
      </c>
      <c r="N1019" s="198">
        <f t="shared" si="368"/>
        <v>0</v>
      </c>
      <c r="O1019" s="506"/>
      <c r="P1019" s="301"/>
      <c r="Q1019" s="301"/>
      <c r="R1019" s="302"/>
      <c r="S1019" s="302"/>
      <c r="T1019" s="302"/>
      <c r="U1019" s="302"/>
      <c r="V1019" s="302"/>
      <c r="W1019" s="302"/>
      <c r="X1019" s="302"/>
      <c r="Y1019" s="302"/>
      <c r="Z1019" s="302"/>
      <c r="AA1019" s="302"/>
      <c r="AB1019" s="302"/>
      <c r="AC1019" s="302"/>
      <c r="AD1019" s="302"/>
      <c r="AE1019" s="302"/>
      <c r="AF1019" s="302"/>
    </row>
    <row r="1020" spans="1:32" ht="15.75" customHeight="1" outlineLevel="1">
      <c r="A1020" s="298"/>
      <c r="B1020" s="369"/>
      <c r="C1020" s="193" t="s">
        <v>75</v>
      </c>
      <c r="D1020" s="485" t="s">
        <v>40</v>
      </c>
      <c r="E1020" s="482"/>
      <c r="F1020" s="483"/>
      <c r="G1020" s="484"/>
      <c r="H1020" s="180">
        <f t="shared" si="365"/>
        <v>0</v>
      </c>
      <c r="I1020" s="180">
        <f t="shared" si="366"/>
        <v>0</v>
      </c>
      <c r="J1020" s="506"/>
      <c r="K1020" s="507"/>
      <c r="L1020" s="491"/>
      <c r="M1020" s="196">
        <f t="shared" si="367"/>
        <v>0</v>
      </c>
      <c r="N1020" s="198">
        <f t="shared" si="368"/>
        <v>0</v>
      </c>
      <c r="O1020" s="506"/>
      <c r="P1020" s="301"/>
      <c r="Q1020" s="301"/>
      <c r="R1020" s="302"/>
      <c r="S1020" s="302"/>
      <c r="T1020" s="302"/>
      <c r="U1020" s="302"/>
      <c r="V1020" s="302"/>
      <c r="W1020" s="302"/>
      <c r="X1020" s="302"/>
      <c r="Y1020" s="302"/>
      <c r="Z1020" s="302"/>
      <c r="AA1020" s="302"/>
      <c r="AB1020" s="302"/>
      <c r="AC1020" s="302"/>
      <c r="AD1020" s="302"/>
      <c r="AE1020" s="302"/>
      <c r="AF1020" s="302"/>
    </row>
    <row r="1021" spans="1:32" ht="15.75" customHeight="1">
      <c r="A1021" s="298"/>
      <c r="B1021" s="206"/>
      <c r="C1021" s="303"/>
      <c r="D1021" s="208"/>
      <c r="E1021" s="417" t="s">
        <v>49</v>
      </c>
      <c r="F1021" s="405"/>
      <c r="G1021" s="414"/>
      <c r="H1021" s="415">
        <f>SUM(H1012:H1020)</f>
        <v>0</v>
      </c>
      <c r="I1021" s="410">
        <f>SUM(I1012:I1020)</f>
        <v>0</v>
      </c>
      <c r="J1021" s="412"/>
      <c r="K1021" s="387"/>
      <c r="L1021" s="390">
        <f>SUM(L1012:L1020)</f>
        <v>0</v>
      </c>
      <c r="M1021" s="390">
        <f>SUM(M1012:M1020)</f>
        <v>0</v>
      </c>
      <c r="N1021" s="211">
        <f t="shared" si="368"/>
        <v>0</v>
      </c>
      <c r="O1021" s="412"/>
      <c r="P1021" s="301"/>
      <c r="Q1021" s="301"/>
      <c r="R1021" s="302"/>
      <c r="S1021" s="302"/>
      <c r="T1021" s="302"/>
      <c r="U1021" s="302"/>
      <c r="V1021" s="302"/>
      <c r="W1021" s="302"/>
      <c r="X1021" s="302"/>
      <c r="Y1021" s="302"/>
      <c r="Z1021" s="302"/>
      <c r="AA1021" s="302"/>
      <c r="AB1021" s="302"/>
      <c r="AC1021" s="302"/>
      <c r="AD1021" s="302"/>
      <c r="AE1021" s="302"/>
      <c r="AF1021" s="302"/>
    </row>
    <row r="1022" spans="1:32" ht="15.75" customHeight="1">
      <c r="A1022" s="17"/>
      <c r="B1022" s="212"/>
      <c r="C1022" s="222"/>
      <c r="D1022" s="212"/>
      <c r="E1022" s="223"/>
      <c r="F1022" s="224"/>
      <c r="G1022" s="225"/>
      <c r="H1022" s="221"/>
      <c r="I1022" s="221"/>
      <c r="J1022" s="219"/>
      <c r="K1022" s="220"/>
      <c r="L1022" s="221"/>
      <c r="M1022" s="221"/>
      <c r="N1022" s="53"/>
      <c r="O1022" s="219"/>
      <c r="P1022" s="41"/>
      <c r="Q1022" s="41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</row>
    <row r="1023" spans="1:32" ht="15.75" customHeight="1">
      <c r="A1023" s="17"/>
      <c r="B1023" s="212"/>
      <c r="C1023" s="222"/>
      <c r="D1023" s="212"/>
      <c r="E1023" s="223"/>
      <c r="F1023" s="224"/>
      <c r="G1023" s="225"/>
      <c r="H1023" s="221"/>
      <c r="I1023" s="221"/>
      <c r="J1023" s="219"/>
      <c r="K1023" s="220"/>
      <c r="L1023" s="221"/>
      <c r="M1023" s="221"/>
      <c r="N1023" s="53"/>
      <c r="O1023" s="219"/>
      <c r="P1023" s="41"/>
      <c r="Q1023" s="41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</row>
    <row r="1024" spans="1:32" ht="15.75" customHeight="1">
      <c r="A1024" s="298"/>
      <c r="B1024" s="413">
        <v>25</v>
      </c>
      <c r="C1024" s="404" t="s">
        <v>1270</v>
      </c>
      <c r="D1024" s="405"/>
      <c r="E1024" s="406"/>
      <c r="F1024" s="407"/>
      <c r="G1024" s="414"/>
      <c r="H1024" s="415"/>
      <c r="I1024" s="410"/>
      <c r="J1024" s="412"/>
      <c r="K1024" s="416"/>
      <c r="L1024" s="410"/>
      <c r="M1024" s="410"/>
      <c r="N1024" s="411"/>
      <c r="O1024" s="412"/>
      <c r="P1024" s="301"/>
      <c r="Q1024" s="301"/>
      <c r="R1024" s="302"/>
      <c r="S1024" s="302"/>
      <c r="T1024" s="302"/>
      <c r="U1024" s="302"/>
      <c r="V1024" s="302"/>
      <c r="W1024" s="302"/>
      <c r="X1024" s="302"/>
      <c r="Y1024" s="302"/>
      <c r="Z1024" s="302"/>
      <c r="AA1024" s="302"/>
      <c r="AB1024" s="302"/>
      <c r="AC1024" s="302"/>
      <c r="AD1024" s="302"/>
      <c r="AE1024" s="302"/>
      <c r="AF1024" s="302"/>
    </row>
    <row r="1025" spans="1:32" ht="15.75" customHeight="1" outlineLevel="1">
      <c r="A1025" s="298"/>
      <c r="B1025" s="369"/>
      <c r="C1025" s="395" t="s">
        <v>266</v>
      </c>
      <c r="D1025" s="485" t="s">
        <v>40</v>
      </c>
      <c r="E1025" s="482"/>
      <c r="F1025" s="483"/>
      <c r="G1025" s="484"/>
      <c r="H1025" s="180">
        <f t="shared" ref="H1025:H1040" si="369">+G1025*E1025</f>
        <v>0</v>
      </c>
      <c r="I1025" s="180">
        <f t="shared" ref="I1025:I1040" si="370">IF(D1025="SI",H1025,0)</f>
        <v>0</v>
      </c>
      <c r="J1025" s="506"/>
      <c r="K1025" s="181"/>
      <c r="L1025" s="491"/>
      <c r="M1025" s="196">
        <f t="shared" ref="M1025:M1040" si="371">+L1025-I1025</f>
        <v>0</v>
      </c>
      <c r="N1025" s="198">
        <f t="shared" ref="N1025:N1041" si="372">IF(M1025=0,0,(IF(I1025=M1025=0,1,(IF(I1025=0,1,M1025/I1025)))))</f>
        <v>0</v>
      </c>
      <c r="O1025" s="506"/>
      <c r="P1025" s="301"/>
      <c r="Q1025" s="301"/>
      <c r="R1025" s="302"/>
      <c r="S1025" s="302"/>
      <c r="T1025" s="302"/>
      <c r="U1025" s="302"/>
      <c r="V1025" s="302"/>
      <c r="W1025" s="302"/>
      <c r="X1025" s="302"/>
      <c r="Y1025" s="302"/>
      <c r="Z1025" s="302"/>
      <c r="AA1025" s="302"/>
      <c r="AB1025" s="302"/>
      <c r="AC1025" s="302"/>
      <c r="AD1025" s="302"/>
      <c r="AE1025" s="302"/>
      <c r="AF1025" s="302"/>
    </row>
    <row r="1026" spans="1:32" ht="15.75" customHeight="1" outlineLevel="1">
      <c r="A1026" s="298"/>
      <c r="B1026" s="369"/>
      <c r="C1026" s="395" t="s">
        <v>268</v>
      </c>
      <c r="D1026" s="485" t="s">
        <v>40</v>
      </c>
      <c r="E1026" s="482"/>
      <c r="F1026" s="483"/>
      <c r="G1026" s="484"/>
      <c r="H1026" s="180">
        <f t="shared" si="369"/>
        <v>0</v>
      </c>
      <c r="I1026" s="180">
        <f t="shared" si="370"/>
        <v>0</v>
      </c>
      <c r="J1026" s="506"/>
      <c r="K1026" s="181"/>
      <c r="L1026" s="491"/>
      <c r="M1026" s="196">
        <f t="shared" si="371"/>
        <v>0</v>
      </c>
      <c r="N1026" s="198">
        <f t="shared" si="372"/>
        <v>0</v>
      </c>
      <c r="O1026" s="506"/>
      <c r="P1026" s="301"/>
      <c r="Q1026" s="301"/>
      <c r="R1026" s="302"/>
      <c r="S1026" s="302"/>
      <c r="T1026" s="302"/>
      <c r="U1026" s="302"/>
      <c r="V1026" s="302"/>
      <c r="W1026" s="302"/>
      <c r="X1026" s="302"/>
      <c r="Y1026" s="302"/>
      <c r="Z1026" s="302"/>
      <c r="AA1026" s="302"/>
      <c r="AB1026" s="302"/>
      <c r="AC1026" s="302"/>
      <c r="AD1026" s="302"/>
      <c r="AE1026" s="302"/>
      <c r="AF1026" s="302"/>
    </row>
    <row r="1027" spans="1:32" ht="15.75" customHeight="1" outlineLevel="1">
      <c r="A1027" s="298"/>
      <c r="B1027" s="369"/>
      <c r="C1027" s="395" t="s">
        <v>1271</v>
      </c>
      <c r="D1027" s="485" t="s">
        <v>40</v>
      </c>
      <c r="E1027" s="482"/>
      <c r="F1027" s="483"/>
      <c r="G1027" s="484"/>
      <c r="H1027" s="180">
        <f t="shared" si="369"/>
        <v>0</v>
      </c>
      <c r="I1027" s="180">
        <f t="shared" si="370"/>
        <v>0</v>
      </c>
      <c r="J1027" s="506"/>
      <c r="K1027" s="181"/>
      <c r="L1027" s="491"/>
      <c r="M1027" s="196">
        <f t="shared" si="371"/>
        <v>0</v>
      </c>
      <c r="N1027" s="198">
        <f t="shared" si="372"/>
        <v>0</v>
      </c>
      <c r="O1027" s="506"/>
      <c r="P1027" s="301"/>
      <c r="Q1027" s="301"/>
      <c r="R1027" s="302"/>
      <c r="S1027" s="302"/>
      <c r="T1027" s="302"/>
      <c r="U1027" s="302"/>
      <c r="V1027" s="302"/>
      <c r="W1027" s="302"/>
      <c r="X1027" s="302"/>
      <c r="Y1027" s="302"/>
      <c r="Z1027" s="302"/>
      <c r="AA1027" s="302"/>
      <c r="AB1027" s="302"/>
      <c r="AC1027" s="302"/>
      <c r="AD1027" s="302"/>
      <c r="AE1027" s="302"/>
      <c r="AF1027" s="302"/>
    </row>
    <row r="1028" spans="1:32" ht="15.75" customHeight="1" outlineLevel="1">
      <c r="A1028" s="298"/>
      <c r="B1028" s="369"/>
      <c r="C1028" s="395" t="s">
        <v>1272</v>
      </c>
      <c r="D1028" s="485" t="s">
        <v>40</v>
      </c>
      <c r="E1028" s="482"/>
      <c r="F1028" s="483"/>
      <c r="G1028" s="484"/>
      <c r="H1028" s="180">
        <f t="shared" si="369"/>
        <v>0</v>
      </c>
      <c r="I1028" s="180">
        <f t="shared" si="370"/>
        <v>0</v>
      </c>
      <c r="J1028" s="506"/>
      <c r="K1028" s="181"/>
      <c r="L1028" s="491"/>
      <c r="M1028" s="196">
        <f t="shared" si="371"/>
        <v>0</v>
      </c>
      <c r="N1028" s="198">
        <f t="shared" si="372"/>
        <v>0</v>
      </c>
      <c r="O1028" s="506"/>
      <c r="P1028" s="301"/>
      <c r="Q1028" s="301"/>
      <c r="R1028" s="302"/>
      <c r="S1028" s="302"/>
      <c r="T1028" s="302"/>
      <c r="U1028" s="302"/>
      <c r="V1028" s="302"/>
      <c r="W1028" s="302"/>
      <c r="X1028" s="302"/>
      <c r="Y1028" s="302"/>
      <c r="Z1028" s="302"/>
      <c r="AA1028" s="302"/>
      <c r="AB1028" s="302"/>
      <c r="AC1028" s="302"/>
      <c r="AD1028" s="302"/>
      <c r="AE1028" s="302"/>
      <c r="AF1028" s="302"/>
    </row>
    <row r="1029" spans="1:32" ht="15.75" customHeight="1" outlineLevel="1">
      <c r="A1029" s="298"/>
      <c r="B1029" s="369"/>
      <c r="C1029" s="395" t="s">
        <v>1273</v>
      </c>
      <c r="D1029" s="485" t="s">
        <v>40</v>
      </c>
      <c r="E1029" s="482"/>
      <c r="F1029" s="483"/>
      <c r="G1029" s="484"/>
      <c r="H1029" s="180">
        <f t="shared" si="369"/>
        <v>0</v>
      </c>
      <c r="I1029" s="180">
        <f t="shared" si="370"/>
        <v>0</v>
      </c>
      <c r="J1029" s="506"/>
      <c r="K1029" s="181"/>
      <c r="L1029" s="491"/>
      <c r="M1029" s="196">
        <f t="shared" si="371"/>
        <v>0</v>
      </c>
      <c r="N1029" s="198">
        <f t="shared" si="372"/>
        <v>0</v>
      </c>
      <c r="O1029" s="506"/>
      <c r="P1029" s="301"/>
      <c r="Q1029" s="301"/>
      <c r="R1029" s="302"/>
      <c r="S1029" s="302"/>
      <c r="T1029" s="302"/>
      <c r="U1029" s="302"/>
      <c r="V1029" s="302"/>
      <c r="W1029" s="302"/>
      <c r="X1029" s="302"/>
      <c r="Y1029" s="302"/>
      <c r="Z1029" s="302"/>
      <c r="AA1029" s="302"/>
      <c r="AB1029" s="302"/>
      <c r="AC1029" s="302"/>
      <c r="AD1029" s="302"/>
      <c r="AE1029" s="302"/>
      <c r="AF1029" s="302"/>
    </row>
    <row r="1030" spans="1:32" ht="15.75" customHeight="1" outlineLevel="1">
      <c r="A1030" s="298"/>
      <c r="B1030" s="369"/>
      <c r="C1030" s="395" t="s">
        <v>1274</v>
      </c>
      <c r="D1030" s="485" t="s">
        <v>40</v>
      </c>
      <c r="E1030" s="482"/>
      <c r="F1030" s="483"/>
      <c r="G1030" s="484"/>
      <c r="H1030" s="180">
        <f t="shared" si="369"/>
        <v>0</v>
      </c>
      <c r="I1030" s="180">
        <f t="shared" si="370"/>
        <v>0</v>
      </c>
      <c r="J1030" s="506"/>
      <c r="K1030" s="181"/>
      <c r="L1030" s="491"/>
      <c r="M1030" s="196">
        <f t="shared" si="371"/>
        <v>0</v>
      </c>
      <c r="N1030" s="198">
        <f t="shared" si="372"/>
        <v>0</v>
      </c>
      <c r="O1030" s="506"/>
      <c r="P1030" s="301"/>
      <c r="Q1030" s="301"/>
      <c r="R1030" s="302"/>
      <c r="S1030" s="302"/>
      <c r="T1030" s="302"/>
      <c r="U1030" s="302"/>
      <c r="V1030" s="302"/>
      <c r="W1030" s="302"/>
      <c r="X1030" s="302"/>
      <c r="Y1030" s="302"/>
      <c r="Z1030" s="302"/>
      <c r="AA1030" s="302"/>
      <c r="AB1030" s="302"/>
      <c r="AC1030" s="302"/>
      <c r="AD1030" s="302"/>
      <c r="AE1030" s="302"/>
      <c r="AF1030" s="302"/>
    </row>
    <row r="1031" spans="1:32" ht="15.75" customHeight="1" outlineLevel="1">
      <c r="A1031" s="298"/>
      <c r="B1031" s="369"/>
      <c r="C1031" s="395" t="s">
        <v>1275</v>
      </c>
      <c r="D1031" s="485" t="s">
        <v>40</v>
      </c>
      <c r="E1031" s="482"/>
      <c r="F1031" s="483"/>
      <c r="G1031" s="484"/>
      <c r="H1031" s="180">
        <f t="shared" si="369"/>
        <v>0</v>
      </c>
      <c r="I1031" s="180">
        <f t="shared" si="370"/>
        <v>0</v>
      </c>
      <c r="J1031" s="506"/>
      <c r="K1031" s="181"/>
      <c r="L1031" s="491"/>
      <c r="M1031" s="196">
        <f t="shared" si="371"/>
        <v>0</v>
      </c>
      <c r="N1031" s="198">
        <f t="shared" si="372"/>
        <v>0</v>
      </c>
      <c r="O1031" s="506"/>
      <c r="P1031" s="301"/>
      <c r="Q1031" s="301"/>
      <c r="R1031" s="302"/>
      <c r="S1031" s="302"/>
      <c r="T1031" s="302"/>
      <c r="U1031" s="302"/>
      <c r="V1031" s="302"/>
      <c r="W1031" s="302"/>
      <c r="X1031" s="302"/>
      <c r="Y1031" s="302"/>
      <c r="Z1031" s="302"/>
      <c r="AA1031" s="302"/>
      <c r="AB1031" s="302"/>
      <c r="AC1031" s="302"/>
      <c r="AD1031" s="302"/>
      <c r="AE1031" s="302"/>
      <c r="AF1031" s="302"/>
    </row>
    <row r="1032" spans="1:32" ht="15.75" customHeight="1" outlineLevel="1">
      <c r="A1032" s="298"/>
      <c r="B1032" s="369"/>
      <c r="C1032" s="395" t="s">
        <v>1276</v>
      </c>
      <c r="D1032" s="485" t="s">
        <v>40</v>
      </c>
      <c r="E1032" s="482"/>
      <c r="F1032" s="483"/>
      <c r="G1032" s="484"/>
      <c r="H1032" s="180">
        <f t="shared" si="369"/>
        <v>0</v>
      </c>
      <c r="I1032" s="180">
        <f t="shared" si="370"/>
        <v>0</v>
      </c>
      <c r="J1032" s="506"/>
      <c r="K1032" s="181"/>
      <c r="L1032" s="491"/>
      <c r="M1032" s="196">
        <f t="shared" si="371"/>
        <v>0</v>
      </c>
      <c r="N1032" s="198">
        <f t="shared" si="372"/>
        <v>0</v>
      </c>
      <c r="O1032" s="506"/>
      <c r="P1032" s="301"/>
      <c r="Q1032" s="301"/>
      <c r="R1032" s="302"/>
      <c r="S1032" s="302"/>
      <c r="T1032" s="302"/>
      <c r="U1032" s="302"/>
      <c r="V1032" s="302"/>
      <c r="W1032" s="302"/>
      <c r="X1032" s="302"/>
      <c r="Y1032" s="302"/>
      <c r="Z1032" s="302"/>
      <c r="AA1032" s="302"/>
      <c r="AB1032" s="302"/>
      <c r="AC1032" s="302"/>
      <c r="AD1032" s="302"/>
      <c r="AE1032" s="302"/>
      <c r="AF1032" s="302"/>
    </row>
    <row r="1033" spans="1:32" ht="15.75" customHeight="1" outlineLevel="1">
      <c r="A1033" s="298"/>
      <c r="B1033" s="369"/>
      <c r="C1033" s="395" t="s">
        <v>1277</v>
      </c>
      <c r="D1033" s="485" t="s">
        <v>40</v>
      </c>
      <c r="E1033" s="482"/>
      <c r="F1033" s="483"/>
      <c r="G1033" s="484"/>
      <c r="H1033" s="180">
        <f t="shared" si="369"/>
        <v>0</v>
      </c>
      <c r="I1033" s="180">
        <f t="shared" si="370"/>
        <v>0</v>
      </c>
      <c r="J1033" s="506"/>
      <c r="K1033" s="181"/>
      <c r="L1033" s="491"/>
      <c r="M1033" s="196">
        <f t="shared" si="371"/>
        <v>0</v>
      </c>
      <c r="N1033" s="198">
        <f t="shared" si="372"/>
        <v>0</v>
      </c>
      <c r="O1033" s="506"/>
      <c r="P1033" s="301"/>
      <c r="Q1033" s="301"/>
      <c r="R1033" s="302"/>
      <c r="S1033" s="302"/>
      <c r="T1033" s="302"/>
      <c r="U1033" s="302"/>
      <c r="V1033" s="302"/>
      <c r="W1033" s="302"/>
      <c r="X1033" s="302"/>
      <c r="Y1033" s="302"/>
      <c r="Z1033" s="302"/>
      <c r="AA1033" s="302"/>
      <c r="AB1033" s="302"/>
      <c r="AC1033" s="302"/>
      <c r="AD1033" s="302"/>
      <c r="AE1033" s="302"/>
      <c r="AF1033" s="302"/>
    </row>
    <row r="1034" spans="1:32" ht="15.75" customHeight="1" outlineLevel="1">
      <c r="A1034" s="298"/>
      <c r="B1034" s="369"/>
      <c r="C1034" s="395" t="s">
        <v>1278</v>
      </c>
      <c r="D1034" s="485" t="s">
        <v>40</v>
      </c>
      <c r="E1034" s="482"/>
      <c r="F1034" s="483"/>
      <c r="G1034" s="484"/>
      <c r="H1034" s="180">
        <f t="shared" si="369"/>
        <v>0</v>
      </c>
      <c r="I1034" s="180">
        <f t="shared" si="370"/>
        <v>0</v>
      </c>
      <c r="J1034" s="506"/>
      <c r="K1034" s="181"/>
      <c r="L1034" s="491"/>
      <c r="M1034" s="196">
        <f t="shared" si="371"/>
        <v>0</v>
      </c>
      <c r="N1034" s="198">
        <f t="shared" si="372"/>
        <v>0</v>
      </c>
      <c r="O1034" s="506"/>
      <c r="P1034" s="301"/>
      <c r="Q1034" s="301"/>
      <c r="R1034" s="302"/>
      <c r="S1034" s="302"/>
      <c r="T1034" s="302"/>
      <c r="U1034" s="302"/>
      <c r="V1034" s="302"/>
      <c r="W1034" s="302"/>
      <c r="X1034" s="302"/>
      <c r="Y1034" s="302"/>
      <c r="Z1034" s="302"/>
      <c r="AA1034" s="302"/>
      <c r="AB1034" s="302"/>
      <c r="AC1034" s="302"/>
      <c r="AD1034" s="302"/>
      <c r="AE1034" s="302"/>
      <c r="AF1034" s="302"/>
    </row>
    <row r="1035" spans="1:32" ht="15.75" customHeight="1" outlineLevel="1">
      <c r="A1035" s="298"/>
      <c r="B1035" s="369"/>
      <c r="C1035" s="395" t="s">
        <v>1279</v>
      </c>
      <c r="D1035" s="485" t="s">
        <v>40</v>
      </c>
      <c r="E1035" s="482"/>
      <c r="F1035" s="483"/>
      <c r="G1035" s="484"/>
      <c r="H1035" s="180">
        <f t="shared" si="369"/>
        <v>0</v>
      </c>
      <c r="I1035" s="180">
        <f t="shared" si="370"/>
        <v>0</v>
      </c>
      <c r="J1035" s="506"/>
      <c r="K1035" s="181"/>
      <c r="L1035" s="491"/>
      <c r="M1035" s="196">
        <f t="shared" si="371"/>
        <v>0</v>
      </c>
      <c r="N1035" s="198">
        <f t="shared" si="372"/>
        <v>0</v>
      </c>
      <c r="O1035" s="506"/>
      <c r="P1035" s="301"/>
      <c r="Q1035" s="301"/>
      <c r="R1035" s="302"/>
      <c r="S1035" s="302"/>
      <c r="T1035" s="302"/>
      <c r="U1035" s="302"/>
      <c r="V1035" s="302"/>
      <c r="W1035" s="302"/>
      <c r="X1035" s="302"/>
      <c r="Y1035" s="302"/>
      <c r="Z1035" s="302"/>
      <c r="AA1035" s="302"/>
      <c r="AB1035" s="302"/>
      <c r="AC1035" s="302"/>
      <c r="AD1035" s="302"/>
      <c r="AE1035" s="302"/>
      <c r="AF1035" s="302"/>
    </row>
    <row r="1036" spans="1:32" ht="15.75" customHeight="1" outlineLevel="1">
      <c r="A1036" s="298"/>
      <c r="B1036" s="369"/>
      <c r="C1036" s="395" t="s">
        <v>1280</v>
      </c>
      <c r="D1036" s="485" t="s">
        <v>40</v>
      </c>
      <c r="E1036" s="482"/>
      <c r="F1036" s="483"/>
      <c r="G1036" s="484"/>
      <c r="H1036" s="180">
        <f t="shared" si="369"/>
        <v>0</v>
      </c>
      <c r="I1036" s="180">
        <f t="shared" si="370"/>
        <v>0</v>
      </c>
      <c r="J1036" s="506"/>
      <c r="K1036" s="181"/>
      <c r="L1036" s="491"/>
      <c r="M1036" s="196">
        <f t="shared" si="371"/>
        <v>0</v>
      </c>
      <c r="N1036" s="198">
        <f t="shared" si="372"/>
        <v>0</v>
      </c>
      <c r="O1036" s="506"/>
      <c r="P1036" s="301"/>
      <c r="Q1036" s="301"/>
      <c r="R1036" s="302"/>
      <c r="S1036" s="302"/>
      <c r="T1036" s="302"/>
      <c r="U1036" s="302"/>
      <c r="V1036" s="302"/>
      <c r="W1036" s="302"/>
      <c r="X1036" s="302"/>
      <c r="Y1036" s="302"/>
      <c r="Z1036" s="302"/>
      <c r="AA1036" s="302"/>
      <c r="AB1036" s="302"/>
      <c r="AC1036" s="302"/>
      <c r="AD1036" s="302"/>
      <c r="AE1036" s="302"/>
      <c r="AF1036" s="302"/>
    </row>
    <row r="1037" spans="1:32" ht="15.75" customHeight="1" outlineLevel="1">
      <c r="A1037" s="298"/>
      <c r="B1037" s="369"/>
      <c r="C1037" s="395" t="s">
        <v>1281</v>
      </c>
      <c r="D1037" s="485" t="s">
        <v>40</v>
      </c>
      <c r="E1037" s="482"/>
      <c r="F1037" s="483"/>
      <c r="G1037" s="484"/>
      <c r="H1037" s="180">
        <f t="shared" si="369"/>
        <v>0</v>
      </c>
      <c r="I1037" s="180">
        <f t="shared" si="370"/>
        <v>0</v>
      </c>
      <c r="J1037" s="506"/>
      <c r="K1037" s="181"/>
      <c r="L1037" s="491"/>
      <c r="M1037" s="196">
        <f t="shared" si="371"/>
        <v>0</v>
      </c>
      <c r="N1037" s="198">
        <f t="shared" si="372"/>
        <v>0</v>
      </c>
      <c r="O1037" s="506"/>
      <c r="P1037" s="301"/>
      <c r="Q1037" s="301"/>
      <c r="R1037" s="302"/>
      <c r="S1037" s="302"/>
      <c r="T1037" s="302"/>
      <c r="U1037" s="302"/>
      <c r="V1037" s="302"/>
      <c r="W1037" s="302"/>
      <c r="X1037" s="302"/>
      <c r="Y1037" s="302"/>
      <c r="Z1037" s="302"/>
      <c r="AA1037" s="302"/>
      <c r="AB1037" s="302"/>
      <c r="AC1037" s="302"/>
      <c r="AD1037" s="302"/>
      <c r="AE1037" s="302"/>
      <c r="AF1037" s="302"/>
    </row>
    <row r="1038" spans="1:32" ht="15.75" customHeight="1" outlineLevel="1">
      <c r="A1038" s="298"/>
      <c r="B1038" s="369"/>
      <c r="C1038" s="395" t="s">
        <v>1282</v>
      </c>
      <c r="D1038" s="485" t="s">
        <v>40</v>
      </c>
      <c r="E1038" s="482"/>
      <c r="F1038" s="483"/>
      <c r="G1038" s="484"/>
      <c r="H1038" s="180">
        <f t="shared" si="369"/>
        <v>0</v>
      </c>
      <c r="I1038" s="180">
        <f t="shared" si="370"/>
        <v>0</v>
      </c>
      <c r="J1038" s="506"/>
      <c r="K1038" s="181"/>
      <c r="L1038" s="491"/>
      <c r="M1038" s="196">
        <f t="shared" si="371"/>
        <v>0</v>
      </c>
      <c r="N1038" s="198">
        <f t="shared" si="372"/>
        <v>0</v>
      </c>
      <c r="O1038" s="506"/>
      <c r="P1038" s="301"/>
      <c r="Q1038" s="301"/>
      <c r="R1038" s="302"/>
      <c r="S1038" s="302"/>
      <c r="T1038" s="302"/>
      <c r="U1038" s="302"/>
      <c r="V1038" s="302"/>
      <c r="W1038" s="302"/>
      <c r="X1038" s="302"/>
      <c r="Y1038" s="302"/>
      <c r="Z1038" s="302"/>
      <c r="AA1038" s="302"/>
      <c r="AB1038" s="302"/>
      <c r="AC1038" s="302"/>
      <c r="AD1038" s="302"/>
      <c r="AE1038" s="302"/>
      <c r="AF1038" s="302"/>
    </row>
    <row r="1039" spans="1:32" ht="15.75" customHeight="1" outlineLevel="1">
      <c r="A1039" s="298"/>
      <c r="B1039" s="369"/>
      <c r="C1039" s="395" t="s">
        <v>1283</v>
      </c>
      <c r="D1039" s="485" t="s">
        <v>40</v>
      </c>
      <c r="E1039" s="482"/>
      <c r="F1039" s="483"/>
      <c r="G1039" s="484"/>
      <c r="H1039" s="180">
        <f t="shared" si="369"/>
        <v>0</v>
      </c>
      <c r="I1039" s="180">
        <f t="shared" si="370"/>
        <v>0</v>
      </c>
      <c r="J1039" s="506"/>
      <c r="K1039" s="181"/>
      <c r="L1039" s="491"/>
      <c r="M1039" s="196">
        <f t="shared" si="371"/>
        <v>0</v>
      </c>
      <c r="N1039" s="198">
        <f t="shared" si="372"/>
        <v>0</v>
      </c>
      <c r="O1039" s="506"/>
      <c r="P1039" s="301"/>
      <c r="Q1039" s="301"/>
      <c r="R1039" s="302"/>
      <c r="S1039" s="302"/>
      <c r="T1039" s="302"/>
      <c r="U1039" s="302"/>
      <c r="V1039" s="302"/>
      <c r="W1039" s="302"/>
      <c r="X1039" s="302"/>
      <c r="Y1039" s="302"/>
      <c r="Z1039" s="302"/>
      <c r="AA1039" s="302"/>
      <c r="AB1039" s="302"/>
      <c r="AC1039" s="302"/>
      <c r="AD1039" s="302"/>
      <c r="AE1039" s="302"/>
      <c r="AF1039" s="302"/>
    </row>
    <row r="1040" spans="1:32" ht="15.75" customHeight="1" outlineLevel="1">
      <c r="A1040" s="298"/>
      <c r="B1040" s="369"/>
      <c r="C1040" s="193" t="s">
        <v>75</v>
      </c>
      <c r="D1040" s="485" t="s">
        <v>40</v>
      </c>
      <c r="E1040" s="482"/>
      <c r="F1040" s="483"/>
      <c r="G1040" s="484"/>
      <c r="H1040" s="180">
        <f t="shared" si="369"/>
        <v>0</v>
      </c>
      <c r="I1040" s="180">
        <f t="shared" si="370"/>
        <v>0</v>
      </c>
      <c r="J1040" s="506"/>
      <c r="K1040" s="181"/>
      <c r="L1040" s="491"/>
      <c r="M1040" s="196">
        <f t="shared" si="371"/>
        <v>0</v>
      </c>
      <c r="N1040" s="198">
        <f t="shared" si="372"/>
        <v>0</v>
      </c>
      <c r="O1040" s="506"/>
      <c r="P1040" s="301"/>
      <c r="Q1040" s="301"/>
      <c r="R1040" s="302"/>
      <c r="S1040" s="302"/>
      <c r="T1040" s="302"/>
      <c r="U1040" s="302"/>
      <c r="V1040" s="302"/>
      <c r="W1040" s="302"/>
      <c r="X1040" s="302"/>
      <c r="Y1040" s="302"/>
      <c r="Z1040" s="302"/>
      <c r="AA1040" s="302"/>
      <c r="AB1040" s="302"/>
      <c r="AC1040" s="302"/>
      <c r="AD1040" s="302"/>
      <c r="AE1040" s="302"/>
      <c r="AF1040" s="302"/>
    </row>
    <row r="1041" spans="1:32" ht="15.75" customHeight="1">
      <c r="A1041" s="298"/>
      <c r="B1041" s="206"/>
      <c r="C1041" s="303"/>
      <c r="D1041" s="208"/>
      <c r="E1041" s="417" t="s">
        <v>49</v>
      </c>
      <c r="F1041" s="405"/>
      <c r="G1041" s="414"/>
      <c r="H1041" s="415">
        <f>SUM(H1025:H1040)</f>
        <v>0</v>
      </c>
      <c r="I1041" s="410">
        <f>SUM(I1025:I1040)</f>
        <v>0</v>
      </c>
      <c r="J1041" s="412"/>
      <c r="K1041" s="387"/>
      <c r="L1041" s="390">
        <f>SUM(L1025:L1040)</f>
        <v>0</v>
      </c>
      <c r="M1041" s="390">
        <f>SUM(M1025:M1040)</f>
        <v>0</v>
      </c>
      <c r="N1041" s="211">
        <f t="shared" si="372"/>
        <v>0</v>
      </c>
      <c r="O1041" s="412"/>
      <c r="P1041" s="301"/>
      <c r="Q1041" s="301"/>
      <c r="R1041" s="302"/>
      <c r="S1041" s="302"/>
      <c r="T1041" s="302"/>
      <c r="U1041" s="302"/>
      <c r="V1041" s="302"/>
      <c r="W1041" s="302"/>
      <c r="X1041" s="302"/>
      <c r="Y1041" s="302"/>
      <c r="Z1041" s="302"/>
      <c r="AA1041" s="302"/>
      <c r="AB1041" s="302"/>
      <c r="AC1041" s="302"/>
      <c r="AD1041" s="302"/>
      <c r="AE1041" s="302"/>
      <c r="AF1041" s="302"/>
    </row>
    <row r="1042" spans="1:32" ht="15.75" customHeight="1">
      <c r="A1042" s="298"/>
      <c r="B1042" s="212"/>
      <c r="C1042" s="222"/>
      <c r="D1042" s="212"/>
      <c r="E1042" s="223"/>
      <c r="F1042" s="224"/>
      <c r="G1042" s="225"/>
      <c r="H1042" s="221"/>
      <c r="I1042" s="221"/>
      <c r="J1042" s="219"/>
      <c r="K1042" s="220"/>
      <c r="L1042" s="221"/>
      <c r="M1042" s="221"/>
      <c r="N1042" s="53"/>
      <c r="O1042" s="219"/>
      <c r="P1042" s="301"/>
      <c r="Q1042" s="301"/>
      <c r="R1042" s="302"/>
      <c r="S1042" s="302"/>
      <c r="T1042" s="302"/>
      <c r="U1042" s="302"/>
      <c r="V1042" s="302"/>
      <c r="W1042" s="302"/>
      <c r="X1042" s="302"/>
      <c r="Y1042" s="302"/>
      <c r="Z1042" s="302"/>
      <c r="AA1042" s="302"/>
      <c r="AB1042" s="302"/>
      <c r="AC1042" s="302"/>
      <c r="AD1042" s="302"/>
      <c r="AE1042" s="302"/>
      <c r="AF1042" s="302"/>
    </row>
    <row r="1043" spans="1:32" ht="15.75" customHeight="1">
      <c r="A1043" s="298"/>
      <c r="B1043" s="212"/>
      <c r="C1043" s="222"/>
      <c r="D1043" s="212"/>
      <c r="E1043" s="223"/>
      <c r="F1043" s="224"/>
      <c r="G1043" s="225"/>
      <c r="H1043" s="221"/>
      <c r="I1043" s="221"/>
      <c r="J1043" s="219"/>
      <c r="K1043" s="220"/>
      <c r="L1043" s="221"/>
      <c r="M1043" s="221"/>
      <c r="N1043" s="53"/>
      <c r="O1043" s="219"/>
      <c r="P1043" s="301"/>
      <c r="Q1043" s="301"/>
      <c r="R1043" s="302"/>
      <c r="S1043" s="302"/>
      <c r="T1043" s="302"/>
      <c r="U1043" s="302"/>
      <c r="V1043" s="302"/>
      <c r="W1043" s="302"/>
      <c r="X1043" s="302"/>
      <c r="Y1043" s="302"/>
      <c r="Z1043" s="302"/>
      <c r="AA1043" s="302"/>
      <c r="AB1043" s="302"/>
      <c r="AC1043" s="302"/>
      <c r="AD1043" s="302"/>
      <c r="AE1043" s="302"/>
      <c r="AF1043" s="302"/>
    </row>
    <row r="1044" spans="1:32" ht="15.75" customHeight="1">
      <c r="A1044" s="298"/>
      <c r="B1044" s="413">
        <v>26</v>
      </c>
      <c r="C1044" s="404" t="s">
        <v>1186</v>
      </c>
      <c r="D1044" s="405"/>
      <c r="E1044" s="406"/>
      <c r="F1044" s="407"/>
      <c r="G1044" s="414"/>
      <c r="H1044" s="415"/>
      <c r="I1044" s="410"/>
      <c r="J1044" s="412"/>
      <c r="K1044" s="416"/>
      <c r="L1044" s="410"/>
      <c r="M1044" s="410"/>
      <c r="N1044" s="411"/>
      <c r="O1044" s="412"/>
      <c r="P1044" s="301"/>
      <c r="Q1044" s="301"/>
      <c r="R1044" s="302"/>
      <c r="S1044" s="302"/>
      <c r="T1044" s="302"/>
      <c r="U1044" s="302"/>
      <c r="V1044" s="302"/>
      <c r="W1044" s="302"/>
      <c r="X1044" s="302"/>
      <c r="Y1044" s="302"/>
      <c r="Z1044" s="302"/>
      <c r="AA1044" s="302"/>
      <c r="AB1044" s="302"/>
      <c r="AC1044" s="302"/>
      <c r="AD1044" s="302"/>
      <c r="AE1044" s="302"/>
      <c r="AF1044" s="302"/>
    </row>
    <row r="1045" spans="1:32" ht="15.75" customHeight="1" outlineLevel="1">
      <c r="A1045" s="298"/>
      <c r="B1045" s="369"/>
      <c r="C1045" s="395" t="s">
        <v>1284</v>
      </c>
      <c r="D1045" s="485" t="s">
        <v>40</v>
      </c>
      <c r="E1045" s="482"/>
      <c r="F1045" s="483"/>
      <c r="G1045" s="484"/>
      <c r="H1045" s="180">
        <f>+G1045*E1045</f>
        <v>0</v>
      </c>
      <c r="I1045" s="180">
        <f>IF(D1045="SI",H1045,0)</f>
        <v>0</v>
      </c>
      <c r="J1045" s="506"/>
      <c r="K1045" s="507"/>
      <c r="L1045" s="491"/>
      <c r="M1045" s="196">
        <f>+L1045-I1045</f>
        <v>0</v>
      </c>
      <c r="N1045" s="198">
        <f>IF(M1045=0,0,(IF(I1045=M1045=0,1,(IF(I1045=0,1,M1045/I1045)))))</f>
        <v>0</v>
      </c>
      <c r="O1045" s="506"/>
      <c r="P1045" s="301"/>
      <c r="Q1045" s="301"/>
      <c r="R1045" s="302"/>
      <c r="S1045" s="302"/>
      <c r="T1045" s="302"/>
      <c r="U1045" s="302"/>
      <c r="V1045" s="302"/>
      <c r="W1045" s="302"/>
      <c r="X1045" s="302"/>
      <c r="Y1045" s="302"/>
      <c r="Z1045" s="302"/>
      <c r="AA1045" s="302"/>
      <c r="AB1045" s="302"/>
      <c r="AC1045" s="302"/>
      <c r="AD1045" s="302"/>
      <c r="AE1045" s="302"/>
      <c r="AF1045" s="302"/>
    </row>
    <row r="1046" spans="1:32" ht="15.75" customHeight="1" outlineLevel="1">
      <c r="A1046" s="298"/>
      <c r="B1046" s="369"/>
      <c r="C1046" s="395" t="s">
        <v>1285</v>
      </c>
      <c r="D1046" s="485" t="s">
        <v>40</v>
      </c>
      <c r="E1046" s="482"/>
      <c r="F1046" s="483"/>
      <c r="G1046" s="484"/>
      <c r="H1046" s="180">
        <f>+G1046*E1046</f>
        <v>0</v>
      </c>
      <c r="I1046" s="180">
        <f>IF(D1046="SI",H1046,0)</f>
        <v>0</v>
      </c>
      <c r="J1046" s="506"/>
      <c r="K1046" s="507"/>
      <c r="L1046" s="491"/>
      <c r="M1046" s="196">
        <f>+L1046-I1046</f>
        <v>0</v>
      </c>
      <c r="N1046" s="198">
        <f>IF(M1046=0,0,(IF(I1046=M1046=0,1,(IF(I1046=0,1,M1046/I1046)))))</f>
        <v>0</v>
      </c>
      <c r="O1046" s="506"/>
      <c r="P1046" s="301"/>
      <c r="Q1046" s="301"/>
      <c r="R1046" s="302"/>
      <c r="S1046" s="302"/>
      <c r="T1046" s="302"/>
      <c r="U1046" s="302"/>
      <c r="V1046" s="302"/>
      <c r="W1046" s="302"/>
      <c r="X1046" s="302"/>
      <c r="Y1046" s="302"/>
      <c r="Z1046" s="302"/>
      <c r="AA1046" s="302"/>
      <c r="AB1046" s="302"/>
      <c r="AC1046" s="302"/>
      <c r="AD1046" s="302"/>
      <c r="AE1046" s="302"/>
      <c r="AF1046" s="302"/>
    </row>
    <row r="1047" spans="1:32" ht="15.75" customHeight="1" outlineLevel="1">
      <c r="A1047" s="298"/>
      <c r="B1047" s="369"/>
      <c r="C1047" s="395" t="s">
        <v>1286</v>
      </c>
      <c r="D1047" s="485" t="s">
        <v>40</v>
      </c>
      <c r="E1047" s="482"/>
      <c r="F1047" s="483"/>
      <c r="G1047" s="484"/>
      <c r="H1047" s="180">
        <f>+G1047*E1047</f>
        <v>0</v>
      </c>
      <c r="I1047" s="180">
        <f>IF(D1047="SI",H1047,0)</f>
        <v>0</v>
      </c>
      <c r="J1047" s="506"/>
      <c r="K1047" s="507"/>
      <c r="L1047" s="491"/>
      <c r="M1047" s="196">
        <f>+L1047-I1047</f>
        <v>0</v>
      </c>
      <c r="N1047" s="198">
        <f>IF(M1047=0,0,(IF(I1047=M1047=0,1,(IF(I1047=0,1,M1047/I1047)))))</f>
        <v>0</v>
      </c>
      <c r="O1047" s="506"/>
      <c r="P1047" s="301"/>
      <c r="Q1047" s="301"/>
      <c r="R1047" s="302"/>
      <c r="S1047" s="302"/>
      <c r="T1047" s="302"/>
      <c r="U1047" s="302"/>
      <c r="V1047" s="302"/>
      <c r="W1047" s="302"/>
      <c r="X1047" s="302"/>
      <c r="Y1047" s="302"/>
      <c r="Z1047" s="302"/>
      <c r="AA1047" s="302"/>
      <c r="AB1047" s="302"/>
      <c r="AC1047" s="302"/>
      <c r="AD1047" s="302"/>
      <c r="AE1047" s="302"/>
      <c r="AF1047" s="302"/>
    </row>
    <row r="1048" spans="1:32" ht="15.75" customHeight="1" outlineLevel="1">
      <c r="A1048" s="298"/>
      <c r="B1048" s="369"/>
      <c r="C1048" s="395" t="s">
        <v>1287</v>
      </c>
      <c r="D1048" s="485" t="s">
        <v>40</v>
      </c>
      <c r="E1048" s="482"/>
      <c r="F1048" s="483"/>
      <c r="G1048" s="484"/>
      <c r="H1048" s="180"/>
      <c r="I1048" s="180"/>
      <c r="J1048" s="506"/>
      <c r="K1048" s="507"/>
      <c r="L1048" s="491"/>
      <c r="M1048" s="196"/>
      <c r="N1048" s="198"/>
      <c r="O1048" s="506"/>
      <c r="P1048" s="301"/>
      <c r="Q1048" s="301"/>
      <c r="R1048" s="302"/>
      <c r="S1048" s="302"/>
      <c r="T1048" s="302"/>
      <c r="U1048" s="302"/>
      <c r="V1048" s="302"/>
      <c r="W1048" s="302"/>
      <c r="X1048" s="302"/>
      <c r="Y1048" s="302"/>
      <c r="Z1048" s="302"/>
      <c r="AA1048" s="302"/>
      <c r="AB1048" s="302"/>
      <c r="AC1048" s="302"/>
      <c r="AD1048" s="302"/>
      <c r="AE1048" s="302"/>
      <c r="AF1048" s="302"/>
    </row>
    <row r="1049" spans="1:32" ht="15.75" customHeight="1" outlineLevel="1">
      <c r="A1049" s="298"/>
      <c r="B1049" s="369"/>
      <c r="C1049" s="395" t="s">
        <v>1288</v>
      </c>
      <c r="D1049" s="485" t="s">
        <v>40</v>
      </c>
      <c r="E1049" s="482"/>
      <c r="F1049" s="483"/>
      <c r="G1049" s="484"/>
      <c r="H1049" s="180">
        <f t="shared" ref="H1049:H1054" si="373">+G1049*E1049</f>
        <v>0</v>
      </c>
      <c r="I1049" s="180">
        <f t="shared" ref="I1049:I1054" si="374">IF(D1049="SI",H1049,0)</f>
        <v>0</v>
      </c>
      <c r="J1049" s="506"/>
      <c r="K1049" s="507"/>
      <c r="L1049" s="491"/>
      <c r="M1049" s="196">
        <f t="shared" ref="M1049:M1054" si="375">+L1049-I1049</f>
        <v>0</v>
      </c>
      <c r="N1049" s="198">
        <f t="shared" ref="N1049:N1055" si="376">IF(M1049=0,0,(IF(I1049=M1049=0,1,(IF(I1049=0,1,M1049/I1049)))))</f>
        <v>0</v>
      </c>
      <c r="O1049" s="506"/>
      <c r="P1049" s="301"/>
      <c r="Q1049" s="301"/>
      <c r="R1049" s="302"/>
      <c r="S1049" s="302"/>
      <c r="T1049" s="302"/>
      <c r="U1049" s="302"/>
      <c r="V1049" s="302"/>
      <c r="W1049" s="302"/>
      <c r="X1049" s="302"/>
      <c r="Y1049" s="302"/>
      <c r="Z1049" s="302"/>
      <c r="AA1049" s="302"/>
      <c r="AB1049" s="302"/>
      <c r="AC1049" s="302"/>
      <c r="AD1049" s="302"/>
      <c r="AE1049" s="302"/>
      <c r="AF1049" s="302"/>
    </row>
    <row r="1050" spans="1:32" ht="15.75" customHeight="1" outlineLevel="1">
      <c r="A1050" s="298"/>
      <c r="B1050" s="369"/>
      <c r="C1050" s="395" t="s">
        <v>1289</v>
      </c>
      <c r="D1050" s="485" t="s">
        <v>40</v>
      </c>
      <c r="E1050" s="482"/>
      <c r="F1050" s="483"/>
      <c r="G1050" s="484"/>
      <c r="H1050" s="180">
        <f t="shared" si="373"/>
        <v>0</v>
      </c>
      <c r="I1050" s="180">
        <f t="shared" si="374"/>
        <v>0</v>
      </c>
      <c r="J1050" s="506"/>
      <c r="K1050" s="507"/>
      <c r="L1050" s="491"/>
      <c r="M1050" s="196">
        <f t="shared" si="375"/>
        <v>0</v>
      </c>
      <c r="N1050" s="198">
        <f t="shared" si="376"/>
        <v>0</v>
      </c>
      <c r="O1050" s="506"/>
      <c r="P1050" s="301"/>
      <c r="Q1050" s="301"/>
      <c r="R1050" s="302"/>
      <c r="S1050" s="302"/>
      <c r="T1050" s="302"/>
      <c r="U1050" s="302"/>
      <c r="V1050" s="302"/>
      <c r="W1050" s="302"/>
      <c r="X1050" s="302"/>
      <c r="Y1050" s="302"/>
      <c r="Z1050" s="302"/>
      <c r="AA1050" s="302"/>
      <c r="AB1050" s="302"/>
      <c r="AC1050" s="302"/>
      <c r="AD1050" s="302"/>
      <c r="AE1050" s="302"/>
      <c r="AF1050" s="302"/>
    </row>
    <row r="1051" spans="1:32" ht="15.75" customHeight="1" outlineLevel="1">
      <c r="A1051" s="298"/>
      <c r="B1051" s="369"/>
      <c r="C1051" s="395" t="s">
        <v>1290</v>
      </c>
      <c r="D1051" s="485" t="s">
        <v>40</v>
      </c>
      <c r="E1051" s="482"/>
      <c r="F1051" s="483"/>
      <c r="G1051" s="484"/>
      <c r="H1051" s="180">
        <f t="shared" si="373"/>
        <v>0</v>
      </c>
      <c r="I1051" s="180">
        <f t="shared" si="374"/>
        <v>0</v>
      </c>
      <c r="J1051" s="506"/>
      <c r="K1051" s="507"/>
      <c r="L1051" s="491"/>
      <c r="M1051" s="196">
        <f t="shared" si="375"/>
        <v>0</v>
      </c>
      <c r="N1051" s="198">
        <f t="shared" si="376"/>
        <v>0</v>
      </c>
      <c r="O1051" s="506"/>
      <c r="P1051" s="301"/>
      <c r="Q1051" s="301"/>
      <c r="R1051" s="302"/>
      <c r="S1051" s="302"/>
      <c r="T1051" s="302"/>
      <c r="U1051" s="302"/>
      <c r="V1051" s="302"/>
      <c r="W1051" s="302"/>
      <c r="X1051" s="302"/>
      <c r="Y1051" s="302"/>
      <c r="Z1051" s="302"/>
      <c r="AA1051" s="302"/>
      <c r="AB1051" s="302"/>
      <c r="AC1051" s="302"/>
      <c r="AD1051" s="302"/>
      <c r="AE1051" s="302"/>
      <c r="AF1051" s="302"/>
    </row>
    <row r="1052" spans="1:32" ht="15.75" customHeight="1" outlineLevel="1">
      <c r="A1052" s="298"/>
      <c r="B1052" s="369"/>
      <c r="C1052" s="395" t="s">
        <v>1291</v>
      </c>
      <c r="D1052" s="485" t="s">
        <v>40</v>
      </c>
      <c r="E1052" s="482"/>
      <c r="F1052" s="483"/>
      <c r="G1052" s="484"/>
      <c r="H1052" s="180">
        <f t="shared" si="373"/>
        <v>0</v>
      </c>
      <c r="I1052" s="180">
        <f t="shared" si="374"/>
        <v>0</v>
      </c>
      <c r="J1052" s="506"/>
      <c r="K1052" s="507"/>
      <c r="L1052" s="491"/>
      <c r="M1052" s="196">
        <f t="shared" si="375"/>
        <v>0</v>
      </c>
      <c r="N1052" s="198">
        <f t="shared" si="376"/>
        <v>0</v>
      </c>
      <c r="O1052" s="506"/>
      <c r="P1052" s="301"/>
      <c r="Q1052" s="301"/>
      <c r="R1052" s="302"/>
      <c r="S1052" s="302"/>
      <c r="T1052" s="302"/>
      <c r="U1052" s="302"/>
      <c r="V1052" s="302"/>
      <c r="W1052" s="302"/>
      <c r="X1052" s="302"/>
      <c r="Y1052" s="302"/>
      <c r="Z1052" s="302"/>
      <c r="AA1052" s="302"/>
      <c r="AB1052" s="302"/>
      <c r="AC1052" s="302"/>
      <c r="AD1052" s="302"/>
      <c r="AE1052" s="302"/>
      <c r="AF1052" s="302"/>
    </row>
    <row r="1053" spans="1:32" ht="15.75" customHeight="1" outlineLevel="1">
      <c r="A1053" s="298"/>
      <c r="B1053" s="369"/>
      <c r="C1053" s="395" t="s">
        <v>1259</v>
      </c>
      <c r="D1053" s="485" t="s">
        <v>40</v>
      </c>
      <c r="E1053" s="482"/>
      <c r="F1053" s="483"/>
      <c r="G1053" s="484"/>
      <c r="H1053" s="180">
        <f t="shared" si="373"/>
        <v>0</v>
      </c>
      <c r="I1053" s="180">
        <f t="shared" si="374"/>
        <v>0</v>
      </c>
      <c r="J1053" s="506"/>
      <c r="K1053" s="507"/>
      <c r="L1053" s="491"/>
      <c r="M1053" s="196">
        <f t="shared" si="375"/>
        <v>0</v>
      </c>
      <c r="N1053" s="198">
        <f t="shared" si="376"/>
        <v>0</v>
      </c>
      <c r="O1053" s="506"/>
      <c r="P1053" s="301"/>
      <c r="Q1053" s="301"/>
      <c r="R1053" s="302"/>
      <c r="S1053" s="302"/>
      <c r="T1053" s="302"/>
      <c r="U1053" s="302"/>
      <c r="V1053" s="302"/>
      <c r="W1053" s="302"/>
      <c r="X1053" s="302"/>
      <c r="Y1053" s="302"/>
      <c r="Z1053" s="302"/>
      <c r="AA1053" s="302"/>
      <c r="AB1053" s="302"/>
      <c r="AC1053" s="302"/>
      <c r="AD1053" s="302"/>
      <c r="AE1053" s="302"/>
      <c r="AF1053" s="302"/>
    </row>
    <row r="1054" spans="1:32" ht="15.75" customHeight="1" outlineLevel="1">
      <c r="A1054" s="298"/>
      <c r="B1054" s="369"/>
      <c r="C1054" s="395" t="s">
        <v>75</v>
      </c>
      <c r="D1054" s="485" t="s">
        <v>40</v>
      </c>
      <c r="E1054" s="482"/>
      <c r="F1054" s="483"/>
      <c r="G1054" s="484"/>
      <c r="H1054" s="180">
        <f t="shared" si="373"/>
        <v>0</v>
      </c>
      <c r="I1054" s="180">
        <f t="shared" si="374"/>
        <v>0</v>
      </c>
      <c r="J1054" s="506"/>
      <c r="K1054" s="507"/>
      <c r="L1054" s="491"/>
      <c r="M1054" s="196">
        <f t="shared" si="375"/>
        <v>0</v>
      </c>
      <c r="N1054" s="198">
        <f t="shared" si="376"/>
        <v>0</v>
      </c>
      <c r="O1054" s="506"/>
      <c r="P1054" s="301"/>
      <c r="Q1054" s="301"/>
      <c r="R1054" s="302"/>
      <c r="S1054" s="302"/>
      <c r="T1054" s="302"/>
      <c r="U1054" s="302"/>
      <c r="V1054" s="302"/>
      <c r="W1054" s="302"/>
      <c r="X1054" s="302"/>
      <c r="Y1054" s="302"/>
      <c r="Z1054" s="302"/>
      <c r="AA1054" s="302"/>
      <c r="AB1054" s="302"/>
      <c r="AC1054" s="302"/>
      <c r="AD1054" s="302"/>
      <c r="AE1054" s="302"/>
      <c r="AF1054" s="302"/>
    </row>
    <row r="1055" spans="1:32" ht="15.75" customHeight="1">
      <c r="A1055" s="298"/>
      <c r="B1055" s="206"/>
      <c r="C1055" s="303"/>
      <c r="D1055" s="208"/>
      <c r="E1055" s="417" t="s">
        <v>49</v>
      </c>
      <c r="F1055" s="405"/>
      <c r="G1055" s="414"/>
      <c r="H1055" s="415">
        <f>SUM(H1045:H1054)</f>
        <v>0</v>
      </c>
      <c r="I1055" s="410">
        <f>SUM(I1045:I1054)</f>
        <v>0</v>
      </c>
      <c r="J1055" s="412"/>
      <c r="K1055" s="387"/>
      <c r="L1055" s="390">
        <f>SUM(L1045:L1054)</f>
        <v>0</v>
      </c>
      <c r="M1055" s="390">
        <f>SUM(M1045:M1054)</f>
        <v>0</v>
      </c>
      <c r="N1055" s="211">
        <f t="shared" si="376"/>
        <v>0</v>
      </c>
      <c r="O1055" s="412"/>
      <c r="P1055" s="301"/>
      <c r="Q1055" s="301"/>
      <c r="R1055" s="302"/>
      <c r="S1055" s="302"/>
      <c r="T1055" s="302"/>
      <c r="U1055" s="302"/>
      <c r="V1055" s="302"/>
      <c r="W1055" s="302"/>
      <c r="X1055" s="302"/>
      <c r="Y1055" s="302"/>
      <c r="Z1055" s="302"/>
      <c r="AA1055" s="302"/>
      <c r="AB1055" s="302"/>
      <c r="AC1055" s="302"/>
      <c r="AD1055" s="302"/>
      <c r="AE1055" s="302"/>
      <c r="AF1055" s="302"/>
    </row>
    <row r="1056" spans="1:32" ht="15.75" customHeight="1">
      <c r="A1056" s="298"/>
      <c r="B1056" s="212"/>
      <c r="C1056" s="222"/>
      <c r="D1056" s="212"/>
      <c r="E1056" s="223"/>
      <c r="F1056" s="224"/>
      <c r="G1056" s="225"/>
      <c r="H1056" s="221"/>
      <c r="I1056" s="221"/>
      <c r="J1056" s="219"/>
      <c r="K1056" s="220"/>
      <c r="L1056" s="221"/>
      <c r="M1056" s="221"/>
      <c r="N1056" s="53"/>
      <c r="O1056" s="219"/>
      <c r="P1056" s="301"/>
      <c r="Q1056" s="301"/>
      <c r="R1056" s="302"/>
      <c r="S1056" s="302"/>
      <c r="T1056" s="302"/>
      <c r="U1056" s="302"/>
      <c r="V1056" s="302"/>
      <c r="W1056" s="302"/>
      <c r="X1056" s="302"/>
      <c r="Y1056" s="302"/>
      <c r="Z1056" s="302"/>
      <c r="AA1056" s="302"/>
      <c r="AB1056" s="302"/>
      <c r="AC1056" s="302"/>
      <c r="AD1056" s="302"/>
      <c r="AE1056" s="302"/>
      <c r="AF1056" s="302"/>
    </row>
    <row r="1057" spans="1:32" ht="15.75" customHeight="1">
      <c r="A1057" s="298"/>
      <c r="B1057" s="212"/>
      <c r="C1057" s="222"/>
      <c r="D1057" s="212"/>
      <c r="E1057" s="223"/>
      <c r="F1057" s="224"/>
      <c r="G1057" s="225"/>
      <c r="H1057" s="221"/>
      <c r="I1057" s="221"/>
      <c r="J1057" s="219"/>
      <c r="K1057" s="220"/>
      <c r="L1057" s="221"/>
      <c r="M1057" s="221"/>
      <c r="N1057" s="53"/>
      <c r="O1057" s="219"/>
      <c r="P1057" s="301"/>
      <c r="Q1057" s="301"/>
      <c r="R1057" s="302"/>
      <c r="S1057" s="302"/>
      <c r="T1057" s="302"/>
      <c r="U1057" s="302"/>
      <c r="V1057" s="302"/>
      <c r="W1057" s="302"/>
      <c r="X1057" s="302"/>
      <c r="Y1057" s="302"/>
      <c r="Z1057" s="302"/>
      <c r="AA1057" s="302"/>
      <c r="AB1057" s="302"/>
      <c r="AC1057" s="302"/>
      <c r="AD1057" s="302"/>
      <c r="AE1057" s="302"/>
      <c r="AF1057" s="302"/>
    </row>
    <row r="1058" spans="1:32" ht="15.75" customHeight="1">
      <c r="A1058" s="298"/>
      <c r="B1058" s="413">
        <v>27</v>
      </c>
      <c r="C1058" s="404" t="s">
        <v>1292</v>
      </c>
      <c r="D1058" s="405"/>
      <c r="E1058" s="406"/>
      <c r="F1058" s="407"/>
      <c r="G1058" s="414"/>
      <c r="H1058" s="415"/>
      <c r="I1058" s="410"/>
      <c r="J1058" s="412"/>
      <c r="K1058" s="416"/>
      <c r="L1058" s="410"/>
      <c r="M1058" s="410"/>
      <c r="N1058" s="411"/>
      <c r="O1058" s="412"/>
      <c r="P1058" s="301"/>
      <c r="Q1058" s="301"/>
      <c r="R1058" s="302"/>
      <c r="S1058" s="302"/>
      <c r="T1058" s="302"/>
      <c r="U1058" s="302"/>
      <c r="V1058" s="302"/>
      <c r="W1058" s="302"/>
      <c r="X1058" s="302"/>
      <c r="Y1058" s="302"/>
      <c r="Z1058" s="302"/>
      <c r="AA1058" s="302"/>
      <c r="AB1058" s="302"/>
      <c r="AC1058" s="302"/>
      <c r="AD1058" s="302"/>
      <c r="AE1058" s="302"/>
      <c r="AF1058" s="302"/>
    </row>
    <row r="1059" spans="1:32" ht="15.75" customHeight="1" outlineLevel="1">
      <c r="A1059" s="298"/>
      <c r="B1059" s="369"/>
      <c r="C1059" s="193" t="s">
        <v>1293</v>
      </c>
      <c r="D1059" s="485" t="s">
        <v>40</v>
      </c>
      <c r="E1059" s="482"/>
      <c r="F1059" s="483"/>
      <c r="G1059" s="484"/>
      <c r="H1059" s="180">
        <f t="shared" ref="H1059:H1065" si="377">+G1059*E1059</f>
        <v>0</v>
      </c>
      <c r="I1059" s="180">
        <f t="shared" ref="I1059:I1065" si="378">IF(D1059="SI",H1059,0)</f>
        <v>0</v>
      </c>
      <c r="J1059" s="506"/>
      <c r="K1059" s="507"/>
      <c r="L1059" s="491"/>
      <c r="M1059" s="196">
        <f t="shared" ref="M1059:M1065" si="379">+L1059-I1059</f>
        <v>0</v>
      </c>
      <c r="N1059" s="198">
        <f t="shared" ref="N1059:N1066" si="380">IF(M1059=0,0,(IF(I1059=M1059=0,1,(IF(I1059=0,1,M1059/I1059)))))</f>
        <v>0</v>
      </c>
      <c r="O1059" s="506"/>
      <c r="P1059" s="301"/>
      <c r="Q1059" s="301"/>
      <c r="R1059" s="302"/>
      <c r="S1059" s="302"/>
      <c r="T1059" s="302"/>
      <c r="U1059" s="302"/>
      <c r="V1059" s="302"/>
      <c r="W1059" s="302"/>
      <c r="X1059" s="302"/>
      <c r="Y1059" s="302"/>
      <c r="Z1059" s="302"/>
      <c r="AA1059" s="302"/>
      <c r="AB1059" s="302"/>
      <c r="AC1059" s="302"/>
      <c r="AD1059" s="302"/>
      <c r="AE1059" s="302"/>
      <c r="AF1059" s="302"/>
    </row>
    <row r="1060" spans="1:32" ht="15.75" customHeight="1" outlineLevel="1">
      <c r="A1060" s="298"/>
      <c r="B1060" s="369"/>
      <c r="C1060" s="193" t="s">
        <v>1294</v>
      </c>
      <c r="D1060" s="485" t="s">
        <v>40</v>
      </c>
      <c r="E1060" s="482"/>
      <c r="F1060" s="483"/>
      <c r="G1060" s="484"/>
      <c r="H1060" s="180">
        <f t="shared" si="377"/>
        <v>0</v>
      </c>
      <c r="I1060" s="180">
        <f t="shared" si="378"/>
        <v>0</v>
      </c>
      <c r="J1060" s="506"/>
      <c r="K1060" s="507"/>
      <c r="L1060" s="491"/>
      <c r="M1060" s="196">
        <f t="shared" si="379"/>
        <v>0</v>
      </c>
      <c r="N1060" s="198">
        <f t="shared" si="380"/>
        <v>0</v>
      </c>
      <c r="O1060" s="506"/>
      <c r="P1060" s="301"/>
      <c r="Q1060" s="301"/>
      <c r="R1060" s="302"/>
      <c r="S1060" s="302"/>
      <c r="T1060" s="302"/>
      <c r="U1060" s="302"/>
      <c r="V1060" s="302"/>
      <c r="W1060" s="302"/>
      <c r="X1060" s="302"/>
      <c r="Y1060" s="302"/>
      <c r="Z1060" s="302"/>
      <c r="AA1060" s="302"/>
      <c r="AB1060" s="302"/>
      <c r="AC1060" s="302"/>
      <c r="AD1060" s="302"/>
      <c r="AE1060" s="302"/>
      <c r="AF1060" s="302"/>
    </row>
    <row r="1061" spans="1:32" ht="15.75" customHeight="1" outlineLevel="1">
      <c r="A1061" s="298"/>
      <c r="B1061" s="369"/>
      <c r="C1061" s="193" t="s">
        <v>1295</v>
      </c>
      <c r="D1061" s="485" t="s">
        <v>40</v>
      </c>
      <c r="E1061" s="482"/>
      <c r="F1061" s="483"/>
      <c r="G1061" s="484"/>
      <c r="H1061" s="180">
        <f t="shared" si="377"/>
        <v>0</v>
      </c>
      <c r="I1061" s="180">
        <f t="shared" si="378"/>
        <v>0</v>
      </c>
      <c r="J1061" s="506"/>
      <c r="K1061" s="507"/>
      <c r="L1061" s="491"/>
      <c r="M1061" s="196">
        <f t="shared" si="379"/>
        <v>0</v>
      </c>
      <c r="N1061" s="198">
        <f t="shared" si="380"/>
        <v>0</v>
      </c>
      <c r="O1061" s="506"/>
      <c r="P1061" s="301"/>
      <c r="Q1061" s="301"/>
      <c r="R1061" s="302"/>
      <c r="S1061" s="302"/>
      <c r="T1061" s="302"/>
      <c r="U1061" s="302"/>
      <c r="V1061" s="302"/>
      <c r="W1061" s="302"/>
      <c r="X1061" s="302"/>
      <c r="Y1061" s="302"/>
      <c r="Z1061" s="302"/>
      <c r="AA1061" s="302"/>
      <c r="AB1061" s="302"/>
      <c r="AC1061" s="302"/>
      <c r="AD1061" s="302"/>
      <c r="AE1061" s="302"/>
      <c r="AF1061" s="302"/>
    </row>
    <row r="1062" spans="1:32" ht="15.75" customHeight="1" outlineLevel="1">
      <c r="A1062" s="298"/>
      <c r="B1062" s="369"/>
      <c r="C1062" s="193" t="s">
        <v>1296</v>
      </c>
      <c r="D1062" s="485" t="s">
        <v>40</v>
      </c>
      <c r="E1062" s="482"/>
      <c r="F1062" s="483"/>
      <c r="G1062" s="484"/>
      <c r="H1062" s="180">
        <f t="shared" si="377"/>
        <v>0</v>
      </c>
      <c r="I1062" s="180">
        <f t="shared" si="378"/>
        <v>0</v>
      </c>
      <c r="J1062" s="506"/>
      <c r="K1062" s="507"/>
      <c r="L1062" s="491"/>
      <c r="M1062" s="196">
        <f t="shared" si="379"/>
        <v>0</v>
      </c>
      <c r="N1062" s="198">
        <f t="shared" si="380"/>
        <v>0</v>
      </c>
      <c r="O1062" s="506"/>
      <c r="P1062" s="301"/>
      <c r="Q1062" s="301"/>
      <c r="R1062" s="302"/>
      <c r="S1062" s="302"/>
      <c r="T1062" s="302"/>
      <c r="U1062" s="302"/>
      <c r="V1062" s="302"/>
      <c r="W1062" s="302"/>
      <c r="X1062" s="302"/>
      <c r="Y1062" s="302"/>
      <c r="Z1062" s="302"/>
      <c r="AA1062" s="302"/>
      <c r="AB1062" s="302"/>
      <c r="AC1062" s="302"/>
      <c r="AD1062" s="302"/>
      <c r="AE1062" s="302"/>
      <c r="AF1062" s="302"/>
    </row>
    <row r="1063" spans="1:32" ht="15.75" customHeight="1" outlineLevel="1">
      <c r="A1063" s="298"/>
      <c r="B1063" s="369"/>
      <c r="C1063" s="193" t="s">
        <v>1297</v>
      </c>
      <c r="D1063" s="485" t="s">
        <v>40</v>
      </c>
      <c r="E1063" s="482"/>
      <c r="F1063" s="483"/>
      <c r="G1063" s="484"/>
      <c r="H1063" s="180">
        <f t="shared" si="377"/>
        <v>0</v>
      </c>
      <c r="I1063" s="180">
        <f t="shared" si="378"/>
        <v>0</v>
      </c>
      <c r="J1063" s="506"/>
      <c r="K1063" s="507"/>
      <c r="L1063" s="491"/>
      <c r="M1063" s="196">
        <f t="shared" si="379"/>
        <v>0</v>
      </c>
      <c r="N1063" s="198">
        <f t="shared" si="380"/>
        <v>0</v>
      </c>
      <c r="O1063" s="506"/>
      <c r="P1063" s="301"/>
      <c r="Q1063" s="301"/>
      <c r="R1063" s="302"/>
      <c r="S1063" s="302"/>
      <c r="T1063" s="302"/>
      <c r="U1063" s="302"/>
      <c r="V1063" s="302"/>
      <c r="W1063" s="302"/>
      <c r="X1063" s="302"/>
      <c r="Y1063" s="302"/>
      <c r="Z1063" s="302"/>
      <c r="AA1063" s="302"/>
      <c r="AB1063" s="302"/>
      <c r="AC1063" s="302"/>
      <c r="AD1063" s="302"/>
      <c r="AE1063" s="302"/>
      <c r="AF1063" s="302"/>
    </row>
    <row r="1064" spans="1:32" ht="15.75" customHeight="1" outlineLevel="1">
      <c r="A1064" s="298"/>
      <c r="B1064" s="369"/>
      <c r="C1064" s="193" t="s">
        <v>1298</v>
      </c>
      <c r="D1064" s="485" t="s">
        <v>40</v>
      </c>
      <c r="E1064" s="482"/>
      <c r="F1064" s="483"/>
      <c r="G1064" s="484"/>
      <c r="H1064" s="180">
        <f t="shared" si="377"/>
        <v>0</v>
      </c>
      <c r="I1064" s="180">
        <f t="shared" si="378"/>
        <v>0</v>
      </c>
      <c r="J1064" s="506"/>
      <c r="K1064" s="507"/>
      <c r="L1064" s="491"/>
      <c r="M1064" s="196">
        <f t="shared" si="379"/>
        <v>0</v>
      </c>
      <c r="N1064" s="198">
        <f t="shared" si="380"/>
        <v>0</v>
      </c>
      <c r="O1064" s="506"/>
      <c r="P1064" s="301"/>
      <c r="Q1064" s="301"/>
      <c r="R1064" s="302"/>
      <c r="S1064" s="302"/>
      <c r="T1064" s="302"/>
      <c r="U1064" s="302"/>
      <c r="V1064" s="302"/>
      <c r="W1064" s="302"/>
      <c r="X1064" s="302"/>
      <c r="Y1064" s="302"/>
      <c r="Z1064" s="302"/>
      <c r="AA1064" s="302"/>
      <c r="AB1064" s="302"/>
      <c r="AC1064" s="302"/>
      <c r="AD1064" s="302"/>
      <c r="AE1064" s="302"/>
      <c r="AF1064" s="302"/>
    </row>
    <row r="1065" spans="1:32" ht="15.75" customHeight="1" outlineLevel="1">
      <c r="A1065" s="298"/>
      <c r="B1065" s="369"/>
      <c r="C1065" s="193" t="s">
        <v>75</v>
      </c>
      <c r="D1065" s="485" t="s">
        <v>40</v>
      </c>
      <c r="E1065" s="482"/>
      <c r="F1065" s="483"/>
      <c r="G1065" s="484"/>
      <c r="H1065" s="180">
        <f t="shared" si="377"/>
        <v>0</v>
      </c>
      <c r="I1065" s="180">
        <f t="shared" si="378"/>
        <v>0</v>
      </c>
      <c r="J1065" s="506"/>
      <c r="K1065" s="507"/>
      <c r="L1065" s="491"/>
      <c r="M1065" s="196">
        <f t="shared" si="379"/>
        <v>0</v>
      </c>
      <c r="N1065" s="198">
        <f t="shared" si="380"/>
        <v>0</v>
      </c>
      <c r="O1065" s="506"/>
      <c r="P1065" s="301"/>
      <c r="Q1065" s="301"/>
      <c r="R1065" s="302"/>
      <c r="S1065" s="302"/>
      <c r="T1065" s="302"/>
      <c r="U1065" s="302"/>
      <c r="V1065" s="302"/>
      <c r="W1065" s="302"/>
      <c r="X1065" s="302"/>
      <c r="Y1065" s="302"/>
      <c r="Z1065" s="302"/>
      <c r="AA1065" s="302"/>
      <c r="AB1065" s="302"/>
      <c r="AC1065" s="302"/>
      <c r="AD1065" s="302"/>
      <c r="AE1065" s="302"/>
      <c r="AF1065" s="302"/>
    </row>
    <row r="1066" spans="1:32" ht="15.75" customHeight="1">
      <c r="A1066" s="298"/>
      <c r="B1066" s="206"/>
      <c r="C1066" s="303"/>
      <c r="D1066" s="208"/>
      <c r="E1066" s="417" t="s">
        <v>49</v>
      </c>
      <c r="F1066" s="405"/>
      <c r="G1066" s="414"/>
      <c r="H1066" s="415">
        <f>SUM(H1059:H1065)</f>
        <v>0</v>
      </c>
      <c r="I1066" s="410">
        <f>SUM(I1059:I1065)</f>
        <v>0</v>
      </c>
      <c r="J1066" s="412"/>
      <c r="K1066" s="387"/>
      <c r="L1066" s="390">
        <f>SUM(L1059:L1065)</f>
        <v>0</v>
      </c>
      <c r="M1066" s="390">
        <f>SUM(M1059:M1065)</f>
        <v>0</v>
      </c>
      <c r="N1066" s="211">
        <f t="shared" si="380"/>
        <v>0</v>
      </c>
      <c r="O1066" s="412"/>
      <c r="P1066" s="301"/>
      <c r="Q1066" s="301"/>
      <c r="R1066" s="302"/>
      <c r="S1066" s="302"/>
      <c r="T1066" s="302"/>
      <c r="U1066" s="302"/>
      <c r="V1066" s="302"/>
      <c r="W1066" s="302"/>
      <c r="X1066" s="302"/>
      <c r="Y1066" s="302"/>
      <c r="Z1066" s="302"/>
      <c r="AA1066" s="302"/>
      <c r="AB1066" s="302"/>
      <c r="AC1066" s="302"/>
      <c r="AD1066" s="302"/>
      <c r="AE1066" s="302"/>
      <c r="AF1066" s="302"/>
    </row>
    <row r="1067" spans="1:32" ht="15.75" customHeight="1">
      <c r="A1067" s="298"/>
      <c r="B1067" s="212"/>
      <c r="C1067" s="222"/>
      <c r="D1067" s="212"/>
      <c r="E1067" s="223"/>
      <c r="F1067" s="224"/>
      <c r="G1067" s="225"/>
      <c r="H1067" s="221"/>
      <c r="I1067" s="221"/>
      <c r="J1067" s="219"/>
      <c r="K1067" s="220"/>
      <c r="L1067" s="221"/>
      <c r="M1067" s="221"/>
      <c r="N1067" s="53"/>
      <c r="O1067" s="219"/>
      <c r="P1067" s="301"/>
      <c r="Q1067" s="301"/>
      <c r="R1067" s="302"/>
      <c r="S1067" s="302"/>
      <c r="T1067" s="302"/>
      <c r="U1067" s="302"/>
      <c r="V1067" s="302"/>
      <c r="W1067" s="302"/>
      <c r="X1067" s="302"/>
      <c r="Y1067" s="302"/>
      <c r="Z1067" s="302"/>
      <c r="AA1067" s="302"/>
      <c r="AB1067" s="302"/>
      <c r="AC1067" s="302"/>
      <c r="AD1067" s="302"/>
      <c r="AE1067" s="302"/>
      <c r="AF1067" s="302"/>
    </row>
    <row r="1068" spans="1:32" ht="15.75" customHeight="1">
      <c r="A1068" s="298"/>
      <c r="B1068" s="413">
        <v>28</v>
      </c>
      <c r="C1068" s="404" t="s">
        <v>1299</v>
      </c>
      <c r="D1068" s="405"/>
      <c r="E1068" s="406"/>
      <c r="F1068" s="407"/>
      <c r="G1068" s="414"/>
      <c r="H1068" s="415"/>
      <c r="I1068" s="410"/>
      <c r="J1068" s="412"/>
      <c r="K1068" s="416"/>
      <c r="L1068" s="410"/>
      <c r="M1068" s="410"/>
      <c r="N1068" s="411"/>
      <c r="O1068" s="412"/>
      <c r="P1068" s="301"/>
      <c r="Q1068" s="301"/>
      <c r="R1068" s="302"/>
      <c r="S1068" s="302"/>
      <c r="T1068" s="302"/>
      <c r="U1068" s="302"/>
      <c r="V1068" s="302"/>
      <c r="W1068" s="302"/>
      <c r="X1068" s="302"/>
      <c r="Y1068" s="302"/>
      <c r="Z1068" s="302"/>
      <c r="AA1068" s="302"/>
      <c r="AB1068" s="302"/>
      <c r="AC1068" s="302"/>
      <c r="AD1068" s="302"/>
      <c r="AE1068" s="302"/>
      <c r="AF1068" s="302"/>
    </row>
    <row r="1069" spans="1:32" ht="15.75" customHeight="1" outlineLevel="1">
      <c r="A1069" s="298"/>
      <c r="B1069" s="369"/>
      <c r="C1069" s="193" t="s">
        <v>1300</v>
      </c>
      <c r="D1069" s="485" t="s">
        <v>40</v>
      </c>
      <c r="E1069" s="482"/>
      <c r="F1069" s="483"/>
      <c r="G1069" s="484"/>
      <c r="H1069" s="180">
        <f t="shared" ref="H1069:H1079" si="381">+G1069*E1069</f>
        <v>0</v>
      </c>
      <c r="I1069" s="180">
        <f t="shared" ref="I1069:I1079" si="382">IF(D1069="SI",H1069,0)</f>
        <v>0</v>
      </c>
      <c r="J1069" s="506"/>
      <c r="K1069" s="507"/>
      <c r="L1069" s="491"/>
      <c r="M1069" s="196">
        <f t="shared" ref="M1069:M1079" si="383">+L1069-I1069</f>
        <v>0</v>
      </c>
      <c r="N1069" s="198">
        <f t="shared" ref="N1069:N1080" si="384">IF(M1069=0,0,(IF(I1069=M1069=0,1,(IF(I1069=0,1,M1069/I1069)))))</f>
        <v>0</v>
      </c>
      <c r="O1069" s="506"/>
      <c r="P1069" s="301"/>
      <c r="Q1069" s="301"/>
      <c r="R1069" s="302"/>
      <c r="S1069" s="302"/>
      <c r="T1069" s="302"/>
      <c r="U1069" s="302"/>
      <c r="V1069" s="302"/>
      <c r="W1069" s="302"/>
      <c r="X1069" s="302"/>
      <c r="Y1069" s="302"/>
      <c r="Z1069" s="302"/>
      <c r="AA1069" s="302"/>
      <c r="AB1069" s="302"/>
      <c r="AC1069" s="302"/>
      <c r="AD1069" s="302"/>
      <c r="AE1069" s="302"/>
      <c r="AF1069" s="302"/>
    </row>
    <row r="1070" spans="1:32" ht="15.75" customHeight="1" outlineLevel="1">
      <c r="A1070" s="298"/>
      <c r="B1070" s="369"/>
      <c r="C1070" s="193" t="s">
        <v>1301</v>
      </c>
      <c r="D1070" s="485" t="s">
        <v>40</v>
      </c>
      <c r="E1070" s="482"/>
      <c r="F1070" s="483"/>
      <c r="G1070" s="484"/>
      <c r="H1070" s="180">
        <f t="shared" si="381"/>
        <v>0</v>
      </c>
      <c r="I1070" s="180">
        <f t="shared" si="382"/>
        <v>0</v>
      </c>
      <c r="J1070" s="506"/>
      <c r="K1070" s="507"/>
      <c r="L1070" s="491"/>
      <c r="M1070" s="196">
        <f t="shared" si="383"/>
        <v>0</v>
      </c>
      <c r="N1070" s="198">
        <f t="shared" si="384"/>
        <v>0</v>
      </c>
      <c r="O1070" s="506"/>
      <c r="P1070" s="301"/>
      <c r="Q1070" s="301"/>
      <c r="R1070" s="302"/>
      <c r="S1070" s="302"/>
      <c r="T1070" s="302"/>
      <c r="U1070" s="302"/>
      <c r="V1070" s="302"/>
      <c r="W1070" s="302"/>
      <c r="X1070" s="302"/>
      <c r="Y1070" s="302"/>
      <c r="Z1070" s="302"/>
      <c r="AA1070" s="302"/>
      <c r="AB1070" s="302"/>
      <c r="AC1070" s="302"/>
      <c r="AD1070" s="302"/>
      <c r="AE1070" s="302"/>
      <c r="AF1070" s="302"/>
    </row>
    <row r="1071" spans="1:32" ht="15.75" customHeight="1" outlineLevel="1">
      <c r="A1071" s="298"/>
      <c r="B1071" s="369"/>
      <c r="C1071" s="193" t="s">
        <v>1302</v>
      </c>
      <c r="D1071" s="485" t="s">
        <v>40</v>
      </c>
      <c r="E1071" s="482"/>
      <c r="F1071" s="483"/>
      <c r="G1071" s="484"/>
      <c r="H1071" s="180">
        <f t="shared" si="381"/>
        <v>0</v>
      </c>
      <c r="I1071" s="180">
        <f t="shared" si="382"/>
        <v>0</v>
      </c>
      <c r="J1071" s="506"/>
      <c r="K1071" s="507"/>
      <c r="L1071" s="491"/>
      <c r="M1071" s="196">
        <f t="shared" si="383"/>
        <v>0</v>
      </c>
      <c r="N1071" s="198">
        <f t="shared" si="384"/>
        <v>0</v>
      </c>
      <c r="O1071" s="506"/>
      <c r="P1071" s="301"/>
      <c r="Q1071" s="301"/>
      <c r="R1071" s="302"/>
      <c r="S1071" s="302"/>
      <c r="T1071" s="302"/>
      <c r="U1071" s="302"/>
      <c r="V1071" s="302"/>
      <c r="W1071" s="302"/>
      <c r="X1071" s="302"/>
      <c r="Y1071" s="302"/>
      <c r="Z1071" s="302"/>
      <c r="AA1071" s="302"/>
      <c r="AB1071" s="302"/>
      <c r="AC1071" s="302"/>
      <c r="AD1071" s="302"/>
      <c r="AE1071" s="302"/>
      <c r="AF1071" s="302"/>
    </row>
    <row r="1072" spans="1:32" ht="15.75" customHeight="1" outlineLevel="1">
      <c r="A1072" s="298"/>
      <c r="B1072" s="369"/>
      <c r="C1072" s="193" t="s">
        <v>1303</v>
      </c>
      <c r="D1072" s="485" t="s">
        <v>40</v>
      </c>
      <c r="E1072" s="482"/>
      <c r="F1072" s="483"/>
      <c r="G1072" s="484"/>
      <c r="H1072" s="180">
        <f t="shared" si="381"/>
        <v>0</v>
      </c>
      <c r="I1072" s="180">
        <f t="shared" si="382"/>
        <v>0</v>
      </c>
      <c r="J1072" s="506"/>
      <c r="K1072" s="507"/>
      <c r="L1072" s="491"/>
      <c r="M1072" s="196">
        <f t="shared" si="383"/>
        <v>0</v>
      </c>
      <c r="N1072" s="198">
        <f t="shared" si="384"/>
        <v>0</v>
      </c>
      <c r="O1072" s="506"/>
      <c r="P1072" s="301"/>
      <c r="Q1072" s="301"/>
      <c r="R1072" s="302"/>
      <c r="S1072" s="302"/>
      <c r="T1072" s="302"/>
      <c r="U1072" s="302"/>
      <c r="V1072" s="302"/>
      <c r="W1072" s="302"/>
      <c r="X1072" s="302"/>
      <c r="Y1072" s="302"/>
      <c r="Z1072" s="302"/>
      <c r="AA1072" s="302"/>
      <c r="AB1072" s="302"/>
      <c r="AC1072" s="302"/>
      <c r="AD1072" s="302"/>
      <c r="AE1072" s="302"/>
      <c r="AF1072" s="302"/>
    </row>
    <row r="1073" spans="1:32" ht="15.75" customHeight="1" outlineLevel="1">
      <c r="A1073" s="298"/>
      <c r="B1073" s="369"/>
      <c r="C1073" s="193" t="s">
        <v>1304</v>
      </c>
      <c r="D1073" s="485" t="s">
        <v>40</v>
      </c>
      <c r="E1073" s="482"/>
      <c r="F1073" s="483"/>
      <c r="G1073" s="484"/>
      <c r="H1073" s="180">
        <f t="shared" si="381"/>
        <v>0</v>
      </c>
      <c r="I1073" s="180">
        <f t="shared" si="382"/>
        <v>0</v>
      </c>
      <c r="J1073" s="506"/>
      <c r="K1073" s="507"/>
      <c r="L1073" s="491"/>
      <c r="M1073" s="196">
        <f t="shared" si="383"/>
        <v>0</v>
      </c>
      <c r="N1073" s="198">
        <f t="shared" si="384"/>
        <v>0</v>
      </c>
      <c r="O1073" s="506"/>
      <c r="P1073" s="301"/>
      <c r="Q1073" s="301"/>
      <c r="R1073" s="302"/>
      <c r="S1073" s="302"/>
      <c r="T1073" s="302"/>
      <c r="U1073" s="302"/>
      <c r="V1073" s="302"/>
      <c r="W1073" s="302"/>
      <c r="X1073" s="302"/>
      <c r="Y1073" s="302"/>
      <c r="Z1073" s="302"/>
      <c r="AA1073" s="302"/>
      <c r="AB1073" s="302"/>
      <c r="AC1073" s="302"/>
      <c r="AD1073" s="302"/>
      <c r="AE1073" s="302"/>
      <c r="AF1073" s="302"/>
    </row>
    <row r="1074" spans="1:32" ht="15.75" customHeight="1" outlineLevel="1">
      <c r="A1074" s="298"/>
      <c r="B1074" s="369"/>
      <c r="C1074" s="193" t="s">
        <v>1305</v>
      </c>
      <c r="D1074" s="485" t="s">
        <v>40</v>
      </c>
      <c r="E1074" s="482"/>
      <c r="F1074" s="483"/>
      <c r="G1074" s="484"/>
      <c r="H1074" s="180">
        <f t="shared" si="381"/>
        <v>0</v>
      </c>
      <c r="I1074" s="180">
        <f t="shared" si="382"/>
        <v>0</v>
      </c>
      <c r="J1074" s="506"/>
      <c r="K1074" s="507"/>
      <c r="L1074" s="491"/>
      <c r="M1074" s="196">
        <f t="shared" si="383"/>
        <v>0</v>
      </c>
      <c r="N1074" s="198">
        <f t="shared" si="384"/>
        <v>0</v>
      </c>
      <c r="O1074" s="506"/>
      <c r="P1074" s="301"/>
      <c r="Q1074" s="301"/>
      <c r="R1074" s="302"/>
      <c r="S1074" s="302"/>
      <c r="T1074" s="302"/>
      <c r="U1074" s="302"/>
      <c r="V1074" s="302"/>
      <c r="W1074" s="302"/>
      <c r="X1074" s="302"/>
      <c r="Y1074" s="302"/>
      <c r="Z1074" s="302"/>
      <c r="AA1074" s="302"/>
      <c r="AB1074" s="302"/>
      <c r="AC1074" s="302"/>
      <c r="AD1074" s="302"/>
      <c r="AE1074" s="302"/>
      <c r="AF1074" s="302"/>
    </row>
    <row r="1075" spans="1:32" ht="15.75" customHeight="1" outlineLevel="1">
      <c r="A1075" s="298"/>
      <c r="B1075" s="369"/>
      <c r="C1075" s="193" t="s">
        <v>1306</v>
      </c>
      <c r="D1075" s="485" t="s">
        <v>40</v>
      </c>
      <c r="E1075" s="482"/>
      <c r="F1075" s="483"/>
      <c r="G1075" s="484"/>
      <c r="H1075" s="180">
        <f t="shared" si="381"/>
        <v>0</v>
      </c>
      <c r="I1075" s="180">
        <f t="shared" si="382"/>
        <v>0</v>
      </c>
      <c r="J1075" s="506"/>
      <c r="K1075" s="507"/>
      <c r="L1075" s="491"/>
      <c r="M1075" s="196">
        <f t="shared" si="383"/>
        <v>0</v>
      </c>
      <c r="N1075" s="198">
        <f t="shared" si="384"/>
        <v>0</v>
      </c>
      <c r="O1075" s="506"/>
      <c r="P1075" s="301"/>
      <c r="Q1075" s="301"/>
      <c r="R1075" s="302"/>
      <c r="S1075" s="302"/>
      <c r="T1075" s="302"/>
      <c r="U1075" s="302"/>
      <c r="V1075" s="302"/>
      <c r="W1075" s="302"/>
      <c r="X1075" s="302"/>
      <c r="Y1075" s="302"/>
      <c r="Z1075" s="302"/>
      <c r="AA1075" s="302"/>
      <c r="AB1075" s="302"/>
      <c r="AC1075" s="302"/>
      <c r="AD1075" s="302"/>
      <c r="AE1075" s="302"/>
      <c r="AF1075" s="302"/>
    </row>
    <row r="1076" spans="1:32" ht="15.75" customHeight="1" outlineLevel="1">
      <c r="A1076" s="298"/>
      <c r="B1076" s="369"/>
      <c r="C1076" s="193" t="s">
        <v>287</v>
      </c>
      <c r="D1076" s="485" t="s">
        <v>40</v>
      </c>
      <c r="E1076" s="482"/>
      <c r="F1076" s="483"/>
      <c r="G1076" s="484"/>
      <c r="H1076" s="180">
        <f t="shared" si="381"/>
        <v>0</v>
      </c>
      <c r="I1076" s="180">
        <f t="shared" si="382"/>
        <v>0</v>
      </c>
      <c r="J1076" s="506"/>
      <c r="K1076" s="507"/>
      <c r="L1076" s="491"/>
      <c r="M1076" s="196">
        <f t="shared" si="383"/>
        <v>0</v>
      </c>
      <c r="N1076" s="198">
        <f t="shared" si="384"/>
        <v>0</v>
      </c>
      <c r="O1076" s="506"/>
      <c r="P1076" s="301"/>
      <c r="Q1076" s="301"/>
      <c r="R1076" s="302"/>
      <c r="S1076" s="302"/>
      <c r="T1076" s="302"/>
      <c r="U1076" s="302"/>
      <c r="V1076" s="302"/>
      <c r="W1076" s="302"/>
      <c r="X1076" s="302"/>
      <c r="Y1076" s="302"/>
      <c r="Z1076" s="302"/>
      <c r="AA1076" s="302"/>
      <c r="AB1076" s="302"/>
      <c r="AC1076" s="302"/>
      <c r="AD1076" s="302"/>
      <c r="AE1076" s="302"/>
      <c r="AF1076" s="302"/>
    </row>
    <row r="1077" spans="1:32" ht="15.75" customHeight="1" outlineLevel="1">
      <c r="A1077" s="298"/>
      <c r="B1077" s="369"/>
      <c r="C1077" s="395" t="s">
        <v>1307</v>
      </c>
      <c r="D1077" s="485" t="s">
        <v>40</v>
      </c>
      <c r="E1077" s="482"/>
      <c r="F1077" s="483"/>
      <c r="G1077" s="484"/>
      <c r="H1077" s="180">
        <f t="shared" si="381"/>
        <v>0</v>
      </c>
      <c r="I1077" s="180">
        <f t="shared" si="382"/>
        <v>0</v>
      </c>
      <c r="J1077" s="506"/>
      <c r="K1077" s="507"/>
      <c r="L1077" s="491"/>
      <c r="M1077" s="196">
        <f t="shared" si="383"/>
        <v>0</v>
      </c>
      <c r="N1077" s="198">
        <f t="shared" si="384"/>
        <v>0</v>
      </c>
      <c r="O1077" s="506"/>
      <c r="P1077" s="301"/>
      <c r="Q1077" s="301"/>
      <c r="R1077" s="302"/>
      <c r="S1077" s="302"/>
      <c r="T1077" s="302"/>
      <c r="U1077" s="302"/>
      <c r="V1077" s="302"/>
      <c r="W1077" s="302"/>
      <c r="X1077" s="302"/>
      <c r="Y1077" s="302"/>
      <c r="Z1077" s="302"/>
      <c r="AA1077" s="302"/>
      <c r="AB1077" s="302"/>
      <c r="AC1077" s="302"/>
      <c r="AD1077" s="302"/>
      <c r="AE1077" s="302"/>
      <c r="AF1077" s="302"/>
    </row>
    <row r="1078" spans="1:32" ht="15.75" customHeight="1" outlineLevel="1">
      <c r="A1078" s="418"/>
      <c r="B1078" s="369"/>
      <c r="C1078" s="193" t="s">
        <v>1308</v>
      </c>
      <c r="D1078" s="485" t="s">
        <v>40</v>
      </c>
      <c r="E1078" s="482"/>
      <c r="F1078" s="483"/>
      <c r="G1078" s="484"/>
      <c r="H1078" s="180">
        <f t="shared" si="381"/>
        <v>0</v>
      </c>
      <c r="I1078" s="180">
        <f t="shared" si="382"/>
        <v>0</v>
      </c>
      <c r="J1078" s="506"/>
      <c r="K1078" s="507"/>
      <c r="L1078" s="491"/>
      <c r="M1078" s="196">
        <f t="shared" si="383"/>
        <v>0</v>
      </c>
      <c r="N1078" s="198">
        <f t="shared" si="384"/>
        <v>0</v>
      </c>
      <c r="O1078" s="506"/>
      <c r="P1078" s="419"/>
      <c r="Q1078" s="419"/>
      <c r="R1078" s="420"/>
      <c r="S1078" s="420"/>
      <c r="T1078" s="420"/>
      <c r="U1078" s="420"/>
      <c r="V1078" s="420"/>
      <c r="W1078" s="420"/>
      <c r="X1078" s="420"/>
      <c r="Y1078" s="420"/>
      <c r="Z1078" s="420"/>
      <c r="AA1078" s="420"/>
      <c r="AB1078" s="420"/>
      <c r="AC1078" s="420"/>
      <c r="AD1078" s="420"/>
      <c r="AE1078" s="420"/>
      <c r="AF1078" s="420"/>
    </row>
    <row r="1079" spans="1:32" ht="15.75" customHeight="1" outlineLevel="1">
      <c r="A1079" s="418"/>
      <c r="B1079" s="369"/>
      <c r="C1079" s="193" t="s">
        <v>75</v>
      </c>
      <c r="D1079" s="485" t="s">
        <v>40</v>
      </c>
      <c r="E1079" s="482"/>
      <c r="F1079" s="483"/>
      <c r="G1079" s="484"/>
      <c r="H1079" s="180">
        <f t="shared" si="381"/>
        <v>0</v>
      </c>
      <c r="I1079" s="180">
        <f t="shared" si="382"/>
        <v>0</v>
      </c>
      <c r="J1079" s="506"/>
      <c r="K1079" s="507"/>
      <c r="L1079" s="491"/>
      <c r="M1079" s="196">
        <f t="shared" si="383"/>
        <v>0</v>
      </c>
      <c r="N1079" s="198">
        <f t="shared" si="384"/>
        <v>0</v>
      </c>
      <c r="O1079" s="506"/>
      <c r="P1079" s="419"/>
      <c r="Q1079" s="419"/>
      <c r="R1079" s="420"/>
      <c r="S1079" s="420"/>
      <c r="T1079" s="420"/>
      <c r="U1079" s="420"/>
      <c r="V1079" s="420"/>
      <c r="W1079" s="420"/>
      <c r="X1079" s="420"/>
      <c r="Y1079" s="420"/>
      <c r="Z1079" s="420"/>
      <c r="AA1079" s="420"/>
      <c r="AB1079" s="420"/>
      <c r="AC1079" s="420"/>
      <c r="AD1079" s="420"/>
      <c r="AE1079" s="420"/>
      <c r="AF1079" s="420"/>
    </row>
    <row r="1080" spans="1:32" ht="15.75" customHeight="1">
      <c r="A1080" s="298"/>
      <c r="B1080" s="206"/>
      <c r="C1080" s="303"/>
      <c r="D1080" s="208"/>
      <c r="E1080" s="417" t="s">
        <v>49</v>
      </c>
      <c r="F1080" s="405"/>
      <c r="G1080" s="414"/>
      <c r="H1080" s="415">
        <f>SUM(H1069:H1079)</f>
        <v>0</v>
      </c>
      <c r="I1080" s="410">
        <f>SUM(I1069:I1079)</f>
        <v>0</v>
      </c>
      <c r="J1080" s="412"/>
      <c r="K1080" s="387"/>
      <c r="L1080" s="390">
        <f>SUM(L1069:L1079)</f>
        <v>0</v>
      </c>
      <c r="M1080" s="390">
        <f>SUM(M1069:M1079)</f>
        <v>0</v>
      </c>
      <c r="N1080" s="211">
        <f t="shared" si="384"/>
        <v>0</v>
      </c>
      <c r="O1080" s="412"/>
      <c r="P1080" s="301"/>
      <c r="Q1080" s="301"/>
      <c r="R1080" s="302"/>
      <c r="S1080" s="302"/>
      <c r="T1080" s="302"/>
      <c r="U1080" s="302"/>
      <c r="V1080" s="302"/>
      <c r="W1080" s="302"/>
      <c r="X1080" s="302"/>
      <c r="Y1080" s="302"/>
      <c r="Z1080" s="302"/>
      <c r="AA1080" s="302"/>
      <c r="AB1080" s="302"/>
      <c r="AC1080" s="302"/>
      <c r="AD1080" s="302"/>
      <c r="AE1080" s="302"/>
      <c r="AF1080" s="302"/>
    </row>
    <row r="1081" spans="1:32" ht="15.75" customHeight="1">
      <c r="A1081" s="298"/>
      <c r="B1081" s="212"/>
      <c r="C1081" s="222"/>
      <c r="D1081" s="212"/>
      <c r="E1081" s="223"/>
      <c r="F1081" s="224"/>
      <c r="G1081" s="225"/>
      <c r="H1081" s="221"/>
      <c r="I1081" s="221"/>
      <c r="J1081" s="219"/>
      <c r="K1081" s="220"/>
      <c r="L1081" s="221"/>
      <c r="M1081" s="221"/>
      <c r="N1081" s="53"/>
      <c r="O1081" s="219"/>
      <c r="P1081" s="301"/>
      <c r="Q1081" s="301"/>
      <c r="R1081" s="302"/>
      <c r="S1081" s="302"/>
      <c r="T1081" s="302"/>
      <c r="U1081" s="302"/>
      <c r="V1081" s="302"/>
      <c r="W1081" s="302"/>
      <c r="X1081" s="302"/>
      <c r="Y1081" s="302"/>
      <c r="Z1081" s="302"/>
      <c r="AA1081" s="302"/>
      <c r="AB1081" s="302"/>
      <c r="AC1081" s="302"/>
      <c r="AD1081" s="302"/>
      <c r="AE1081" s="302"/>
      <c r="AF1081" s="302"/>
    </row>
    <row r="1082" spans="1:32" ht="15.75" customHeight="1">
      <c r="A1082" s="298"/>
      <c r="B1082" s="223"/>
      <c r="C1082" s="222"/>
      <c r="D1082" s="212"/>
      <c r="E1082" s="223"/>
      <c r="F1082" s="224"/>
      <c r="G1082" s="225"/>
      <c r="H1082" s="221"/>
      <c r="I1082" s="221"/>
      <c r="J1082" s="219"/>
      <c r="K1082" s="220"/>
      <c r="L1082" s="221"/>
      <c r="M1082" s="221"/>
      <c r="N1082" s="53"/>
      <c r="O1082" s="219"/>
      <c r="P1082" s="301"/>
      <c r="Q1082" s="301"/>
      <c r="R1082" s="302"/>
      <c r="S1082" s="302"/>
      <c r="T1082" s="302"/>
      <c r="U1082" s="302"/>
      <c r="V1082" s="302"/>
      <c r="W1082" s="302"/>
      <c r="X1082" s="302"/>
      <c r="Y1082" s="302"/>
      <c r="Z1082" s="302"/>
      <c r="AA1082" s="302"/>
      <c r="AB1082" s="302"/>
      <c r="AC1082" s="302"/>
      <c r="AD1082" s="302"/>
      <c r="AE1082" s="302"/>
      <c r="AF1082" s="302"/>
    </row>
    <row r="1083" spans="1:32" ht="15.75" customHeight="1">
      <c r="A1083" s="298"/>
      <c r="B1083" s="413">
        <v>29</v>
      </c>
      <c r="C1083" s="404" t="s">
        <v>1309</v>
      </c>
      <c r="D1083" s="405"/>
      <c r="E1083" s="406"/>
      <c r="F1083" s="407"/>
      <c r="G1083" s="414"/>
      <c r="H1083" s="415"/>
      <c r="I1083" s="410"/>
      <c r="J1083" s="412"/>
      <c r="K1083" s="416"/>
      <c r="L1083" s="410"/>
      <c r="M1083" s="410"/>
      <c r="N1083" s="411"/>
      <c r="O1083" s="412"/>
      <c r="P1083" s="301"/>
      <c r="Q1083" s="301"/>
      <c r="R1083" s="302"/>
      <c r="S1083" s="302"/>
      <c r="T1083" s="302"/>
      <c r="U1083" s="302"/>
      <c r="V1083" s="302"/>
      <c r="W1083" s="302"/>
      <c r="X1083" s="302"/>
      <c r="Y1083" s="302"/>
      <c r="Z1083" s="302"/>
      <c r="AA1083" s="302"/>
      <c r="AB1083" s="302"/>
      <c r="AC1083" s="302"/>
      <c r="AD1083" s="302"/>
      <c r="AE1083" s="302"/>
      <c r="AF1083" s="302"/>
    </row>
    <row r="1084" spans="1:32" ht="15.75" customHeight="1" outlineLevel="1">
      <c r="A1084" s="298"/>
      <c r="B1084" s="369"/>
      <c r="C1084" s="395" t="s">
        <v>1310</v>
      </c>
      <c r="D1084" s="485" t="s">
        <v>40</v>
      </c>
      <c r="E1084" s="482"/>
      <c r="F1084" s="483"/>
      <c r="G1084" s="484"/>
      <c r="H1084" s="180">
        <f t="shared" ref="H1084:H1092" si="385">+G1084*E1084</f>
        <v>0</v>
      </c>
      <c r="I1084" s="180">
        <f t="shared" ref="I1084:I1092" si="386">IF(D1084="SI",H1084,0)</f>
        <v>0</v>
      </c>
      <c r="J1084" s="506"/>
      <c r="K1084" s="507"/>
      <c r="L1084" s="491"/>
      <c r="M1084" s="196">
        <f t="shared" ref="M1084:M1092" si="387">+L1084-I1084</f>
        <v>0</v>
      </c>
      <c r="N1084" s="198">
        <f t="shared" ref="N1084:N1093" si="388">IF(M1084=0,0,(IF(I1084=M1084=0,1,(IF(I1084=0,1,M1084/I1084)))))</f>
        <v>0</v>
      </c>
      <c r="O1084" s="506"/>
      <c r="P1084" s="301"/>
      <c r="Q1084" s="301"/>
      <c r="R1084" s="302"/>
      <c r="S1084" s="302"/>
      <c r="T1084" s="302"/>
      <c r="U1084" s="302"/>
      <c r="V1084" s="302"/>
      <c r="W1084" s="302"/>
      <c r="X1084" s="302"/>
      <c r="Y1084" s="302"/>
      <c r="Z1084" s="302"/>
      <c r="AA1084" s="302"/>
      <c r="AB1084" s="302"/>
      <c r="AC1084" s="302"/>
      <c r="AD1084" s="302"/>
      <c r="AE1084" s="302"/>
      <c r="AF1084" s="302"/>
    </row>
    <row r="1085" spans="1:32" ht="15.75" customHeight="1" outlineLevel="1">
      <c r="A1085" s="298"/>
      <c r="B1085" s="369"/>
      <c r="C1085" s="395" t="s">
        <v>1311</v>
      </c>
      <c r="D1085" s="485" t="s">
        <v>40</v>
      </c>
      <c r="E1085" s="482"/>
      <c r="F1085" s="483"/>
      <c r="G1085" s="484"/>
      <c r="H1085" s="180">
        <f t="shared" si="385"/>
        <v>0</v>
      </c>
      <c r="I1085" s="180">
        <f t="shared" si="386"/>
        <v>0</v>
      </c>
      <c r="J1085" s="506"/>
      <c r="K1085" s="507"/>
      <c r="L1085" s="491"/>
      <c r="M1085" s="196">
        <f t="shared" si="387"/>
        <v>0</v>
      </c>
      <c r="N1085" s="198">
        <f t="shared" si="388"/>
        <v>0</v>
      </c>
      <c r="O1085" s="506"/>
      <c r="P1085" s="301"/>
      <c r="Q1085" s="301"/>
      <c r="R1085" s="302"/>
      <c r="S1085" s="302"/>
      <c r="T1085" s="302"/>
      <c r="U1085" s="302"/>
      <c r="V1085" s="302"/>
      <c r="W1085" s="302"/>
      <c r="X1085" s="302"/>
      <c r="Y1085" s="302"/>
      <c r="Z1085" s="302"/>
      <c r="AA1085" s="302"/>
      <c r="AB1085" s="302"/>
      <c r="AC1085" s="302"/>
      <c r="AD1085" s="302"/>
      <c r="AE1085" s="302"/>
      <c r="AF1085" s="302"/>
    </row>
    <row r="1086" spans="1:32" ht="15.75" customHeight="1" outlineLevel="1">
      <c r="A1086" s="298"/>
      <c r="B1086" s="369"/>
      <c r="C1086" s="395" t="s">
        <v>1267</v>
      </c>
      <c r="D1086" s="485" t="s">
        <v>40</v>
      </c>
      <c r="E1086" s="482"/>
      <c r="F1086" s="483"/>
      <c r="G1086" s="484"/>
      <c r="H1086" s="180">
        <f t="shared" si="385"/>
        <v>0</v>
      </c>
      <c r="I1086" s="180">
        <f t="shared" si="386"/>
        <v>0</v>
      </c>
      <c r="J1086" s="506"/>
      <c r="K1086" s="507"/>
      <c r="L1086" s="491"/>
      <c r="M1086" s="196">
        <f t="shared" si="387"/>
        <v>0</v>
      </c>
      <c r="N1086" s="198">
        <f t="shared" si="388"/>
        <v>0</v>
      </c>
      <c r="O1086" s="506"/>
      <c r="P1086" s="301"/>
      <c r="Q1086" s="301"/>
      <c r="R1086" s="302"/>
      <c r="S1086" s="302"/>
      <c r="T1086" s="302"/>
      <c r="U1086" s="302"/>
      <c r="V1086" s="302"/>
      <c r="W1086" s="302"/>
      <c r="X1086" s="302"/>
      <c r="Y1086" s="302"/>
      <c r="Z1086" s="302"/>
      <c r="AA1086" s="302"/>
      <c r="AB1086" s="302"/>
      <c r="AC1086" s="302"/>
      <c r="AD1086" s="302"/>
      <c r="AE1086" s="302"/>
      <c r="AF1086" s="302"/>
    </row>
    <row r="1087" spans="1:32" ht="15.75" customHeight="1" outlineLevel="1">
      <c r="A1087" s="298"/>
      <c r="B1087" s="369"/>
      <c r="C1087" s="395" t="s">
        <v>295</v>
      </c>
      <c r="D1087" s="485" t="s">
        <v>40</v>
      </c>
      <c r="E1087" s="482"/>
      <c r="F1087" s="483"/>
      <c r="G1087" s="484"/>
      <c r="H1087" s="180">
        <f t="shared" si="385"/>
        <v>0</v>
      </c>
      <c r="I1087" s="180">
        <f t="shared" si="386"/>
        <v>0</v>
      </c>
      <c r="J1087" s="506"/>
      <c r="K1087" s="507"/>
      <c r="L1087" s="491"/>
      <c r="M1087" s="196">
        <f t="shared" si="387"/>
        <v>0</v>
      </c>
      <c r="N1087" s="198">
        <f t="shared" si="388"/>
        <v>0</v>
      </c>
      <c r="O1087" s="506"/>
      <c r="P1087" s="301"/>
      <c r="Q1087" s="301"/>
      <c r="R1087" s="302"/>
      <c r="S1087" s="302"/>
      <c r="T1087" s="302"/>
      <c r="U1087" s="302"/>
      <c r="V1087" s="302"/>
      <c r="W1087" s="302"/>
      <c r="X1087" s="302"/>
      <c r="Y1087" s="302"/>
      <c r="Z1087" s="302"/>
      <c r="AA1087" s="302"/>
      <c r="AB1087" s="302"/>
      <c r="AC1087" s="302"/>
      <c r="AD1087" s="302"/>
      <c r="AE1087" s="302"/>
      <c r="AF1087" s="302"/>
    </row>
    <row r="1088" spans="1:32" ht="15.75" customHeight="1" outlineLevel="1">
      <c r="A1088" s="298"/>
      <c r="B1088" s="369"/>
      <c r="C1088" s="395" t="s">
        <v>296</v>
      </c>
      <c r="D1088" s="485" t="s">
        <v>40</v>
      </c>
      <c r="E1088" s="482"/>
      <c r="F1088" s="483"/>
      <c r="G1088" s="484"/>
      <c r="H1088" s="180">
        <f t="shared" si="385"/>
        <v>0</v>
      </c>
      <c r="I1088" s="180">
        <f t="shared" si="386"/>
        <v>0</v>
      </c>
      <c r="J1088" s="506"/>
      <c r="K1088" s="507"/>
      <c r="L1088" s="491"/>
      <c r="M1088" s="196">
        <f t="shared" si="387"/>
        <v>0</v>
      </c>
      <c r="N1088" s="198">
        <f t="shared" si="388"/>
        <v>0</v>
      </c>
      <c r="O1088" s="506"/>
      <c r="P1088" s="301"/>
      <c r="Q1088" s="301"/>
      <c r="R1088" s="302"/>
      <c r="S1088" s="302"/>
      <c r="T1088" s="302"/>
      <c r="U1088" s="302"/>
      <c r="V1088" s="302"/>
      <c r="W1088" s="302"/>
      <c r="X1088" s="302"/>
      <c r="Y1088" s="302"/>
      <c r="Z1088" s="302"/>
      <c r="AA1088" s="302"/>
      <c r="AB1088" s="302"/>
      <c r="AC1088" s="302"/>
      <c r="AD1088" s="302"/>
      <c r="AE1088" s="302"/>
      <c r="AF1088" s="302"/>
    </row>
    <row r="1089" spans="1:32" ht="15.75" customHeight="1" outlineLevel="1">
      <c r="A1089" s="298"/>
      <c r="B1089" s="369"/>
      <c r="C1089" s="395" t="s">
        <v>1312</v>
      </c>
      <c r="D1089" s="485" t="s">
        <v>40</v>
      </c>
      <c r="E1089" s="482"/>
      <c r="F1089" s="483"/>
      <c r="G1089" s="484"/>
      <c r="H1089" s="180">
        <f t="shared" si="385"/>
        <v>0</v>
      </c>
      <c r="I1089" s="180">
        <f t="shared" si="386"/>
        <v>0</v>
      </c>
      <c r="J1089" s="506"/>
      <c r="K1089" s="507"/>
      <c r="L1089" s="491"/>
      <c r="M1089" s="196">
        <f t="shared" si="387"/>
        <v>0</v>
      </c>
      <c r="N1089" s="198">
        <f t="shared" si="388"/>
        <v>0</v>
      </c>
      <c r="O1089" s="506"/>
      <c r="P1089" s="301"/>
      <c r="Q1089" s="301"/>
      <c r="R1089" s="302"/>
      <c r="S1089" s="302"/>
      <c r="T1089" s="302"/>
      <c r="U1089" s="302"/>
      <c r="V1089" s="302"/>
      <c r="W1089" s="302"/>
      <c r="X1089" s="302"/>
      <c r="Y1089" s="302"/>
      <c r="Z1089" s="302"/>
      <c r="AA1089" s="302"/>
      <c r="AB1089" s="302"/>
      <c r="AC1089" s="302"/>
      <c r="AD1089" s="302"/>
      <c r="AE1089" s="302"/>
      <c r="AF1089" s="302"/>
    </row>
    <row r="1090" spans="1:32" ht="15.75" customHeight="1" outlineLevel="1">
      <c r="A1090" s="298"/>
      <c r="B1090" s="369"/>
      <c r="C1090" s="395" t="s">
        <v>1313</v>
      </c>
      <c r="D1090" s="485" t="s">
        <v>40</v>
      </c>
      <c r="E1090" s="482"/>
      <c r="F1090" s="483"/>
      <c r="G1090" s="484"/>
      <c r="H1090" s="180">
        <f t="shared" si="385"/>
        <v>0</v>
      </c>
      <c r="I1090" s="180">
        <f t="shared" si="386"/>
        <v>0</v>
      </c>
      <c r="J1090" s="506"/>
      <c r="K1090" s="507"/>
      <c r="L1090" s="491"/>
      <c r="M1090" s="196">
        <f t="shared" si="387"/>
        <v>0</v>
      </c>
      <c r="N1090" s="198">
        <f t="shared" si="388"/>
        <v>0</v>
      </c>
      <c r="O1090" s="506"/>
      <c r="P1090" s="301"/>
      <c r="Q1090" s="301"/>
      <c r="R1090" s="302"/>
      <c r="S1090" s="302"/>
      <c r="T1090" s="302"/>
      <c r="U1090" s="302"/>
      <c r="V1090" s="302"/>
      <c r="W1090" s="302"/>
      <c r="X1090" s="302"/>
      <c r="Y1090" s="302"/>
      <c r="Z1090" s="302"/>
      <c r="AA1090" s="302"/>
      <c r="AB1090" s="302"/>
      <c r="AC1090" s="302"/>
      <c r="AD1090" s="302"/>
      <c r="AE1090" s="302"/>
      <c r="AF1090" s="302"/>
    </row>
    <row r="1091" spans="1:32" ht="15.75" customHeight="1" outlineLevel="1">
      <c r="A1091" s="298"/>
      <c r="B1091" s="369"/>
      <c r="C1091" s="395" t="s">
        <v>1314</v>
      </c>
      <c r="D1091" s="485" t="s">
        <v>40</v>
      </c>
      <c r="E1091" s="482"/>
      <c r="F1091" s="483"/>
      <c r="G1091" s="484"/>
      <c r="H1091" s="180">
        <f t="shared" si="385"/>
        <v>0</v>
      </c>
      <c r="I1091" s="180">
        <f t="shared" si="386"/>
        <v>0</v>
      </c>
      <c r="J1091" s="506"/>
      <c r="K1091" s="507"/>
      <c r="L1091" s="491"/>
      <c r="M1091" s="196">
        <f t="shared" si="387"/>
        <v>0</v>
      </c>
      <c r="N1091" s="198">
        <f t="shared" si="388"/>
        <v>0</v>
      </c>
      <c r="O1091" s="506"/>
      <c r="P1091" s="301"/>
      <c r="Q1091" s="301"/>
      <c r="R1091" s="302"/>
      <c r="S1091" s="302"/>
      <c r="T1091" s="302"/>
      <c r="U1091" s="302"/>
      <c r="V1091" s="302"/>
      <c r="W1091" s="302"/>
      <c r="X1091" s="302"/>
      <c r="Y1091" s="302"/>
      <c r="Z1091" s="302"/>
      <c r="AA1091" s="302"/>
      <c r="AB1091" s="302"/>
      <c r="AC1091" s="302"/>
      <c r="AD1091" s="302"/>
      <c r="AE1091" s="302"/>
      <c r="AF1091" s="302"/>
    </row>
    <row r="1092" spans="1:32" ht="15.75" customHeight="1" outlineLevel="1">
      <c r="A1092" s="298"/>
      <c r="B1092" s="369"/>
      <c r="C1092" s="395" t="s">
        <v>75</v>
      </c>
      <c r="D1092" s="485" t="s">
        <v>40</v>
      </c>
      <c r="E1092" s="482"/>
      <c r="F1092" s="483"/>
      <c r="G1092" s="484"/>
      <c r="H1092" s="180">
        <f t="shared" si="385"/>
        <v>0</v>
      </c>
      <c r="I1092" s="180">
        <f t="shared" si="386"/>
        <v>0</v>
      </c>
      <c r="J1092" s="506"/>
      <c r="K1092" s="507"/>
      <c r="L1092" s="491"/>
      <c r="M1092" s="196">
        <f t="shared" si="387"/>
        <v>0</v>
      </c>
      <c r="N1092" s="198">
        <f t="shared" si="388"/>
        <v>0</v>
      </c>
      <c r="O1092" s="506"/>
      <c r="P1092" s="301"/>
      <c r="Q1092" s="301"/>
      <c r="R1092" s="302"/>
      <c r="S1092" s="302"/>
      <c r="T1092" s="302"/>
      <c r="U1092" s="302"/>
      <c r="V1092" s="302"/>
      <c r="W1092" s="302"/>
      <c r="X1092" s="302"/>
      <c r="Y1092" s="302"/>
      <c r="Z1092" s="302"/>
      <c r="AA1092" s="302"/>
      <c r="AB1092" s="302"/>
      <c r="AC1092" s="302"/>
      <c r="AD1092" s="302"/>
      <c r="AE1092" s="302"/>
      <c r="AF1092" s="302"/>
    </row>
    <row r="1093" spans="1:32" ht="15.75" customHeight="1">
      <c r="A1093" s="298"/>
      <c r="B1093" s="206"/>
      <c r="C1093" s="303"/>
      <c r="D1093" s="208"/>
      <c r="E1093" s="417" t="s">
        <v>49</v>
      </c>
      <c r="F1093" s="405"/>
      <c r="G1093" s="414"/>
      <c r="H1093" s="415">
        <f>SUM(H1084:H1092)</f>
        <v>0</v>
      </c>
      <c r="I1093" s="410">
        <f>SUM(I1084:I1092)</f>
        <v>0</v>
      </c>
      <c r="J1093" s="412"/>
      <c r="K1093" s="387"/>
      <c r="L1093" s="390">
        <f>SUM(L1084:L1092)</f>
        <v>0</v>
      </c>
      <c r="M1093" s="390">
        <f>SUM(M1084:M1092)</f>
        <v>0</v>
      </c>
      <c r="N1093" s="211">
        <f t="shared" si="388"/>
        <v>0</v>
      </c>
      <c r="O1093" s="522"/>
      <c r="P1093" s="301"/>
      <c r="Q1093" s="301"/>
      <c r="R1093" s="302"/>
      <c r="S1093" s="302"/>
      <c r="T1093" s="302"/>
      <c r="U1093" s="302"/>
      <c r="V1093" s="302"/>
      <c r="W1093" s="302"/>
      <c r="X1093" s="302"/>
      <c r="Y1093" s="302"/>
      <c r="Z1093" s="302"/>
      <c r="AA1093" s="302"/>
      <c r="AB1093" s="302"/>
      <c r="AC1093" s="302"/>
      <c r="AD1093" s="302"/>
      <c r="AE1093" s="302"/>
      <c r="AF1093" s="302"/>
    </row>
    <row r="1094" spans="1:32" ht="15.75" customHeight="1">
      <c r="A1094" s="298"/>
      <c r="B1094" s="212"/>
      <c r="C1094" s="222"/>
      <c r="D1094" s="212"/>
      <c r="E1094" s="223"/>
      <c r="F1094" s="224"/>
      <c r="G1094" s="225"/>
      <c r="H1094" s="221"/>
      <c r="I1094" s="221"/>
      <c r="J1094" s="219"/>
      <c r="K1094" s="220"/>
      <c r="L1094" s="221"/>
      <c r="M1094" s="221"/>
      <c r="N1094" s="53"/>
      <c r="O1094" s="523"/>
      <c r="P1094" s="301"/>
      <c r="Q1094" s="301"/>
      <c r="R1094" s="302"/>
      <c r="S1094" s="302"/>
      <c r="T1094" s="302"/>
      <c r="U1094" s="302"/>
      <c r="V1094" s="302"/>
      <c r="W1094" s="302"/>
      <c r="X1094" s="302"/>
      <c r="Y1094" s="302"/>
      <c r="Z1094" s="302"/>
      <c r="AA1094" s="302"/>
      <c r="AB1094" s="302"/>
      <c r="AC1094" s="302"/>
      <c r="AD1094" s="302"/>
      <c r="AE1094" s="302"/>
      <c r="AF1094" s="302"/>
    </row>
    <row r="1095" spans="1:32" ht="15.75" customHeight="1">
      <c r="A1095" s="298"/>
      <c r="B1095" s="413">
        <v>30</v>
      </c>
      <c r="C1095" s="404" t="s">
        <v>1315</v>
      </c>
      <c r="D1095" s="405"/>
      <c r="E1095" s="406"/>
      <c r="F1095" s="407"/>
      <c r="G1095" s="414"/>
      <c r="H1095" s="415"/>
      <c r="I1095" s="410"/>
      <c r="J1095" s="412"/>
      <c r="K1095" s="416"/>
      <c r="L1095" s="410"/>
      <c r="M1095" s="410"/>
      <c r="N1095" s="411" t="s">
        <v>38</v>
      </c>
      <c r="O1095" s="522"/>
      <c r="P1095" s="301"/>
      <c r="Q1095" s="301"/>
      <c r="R1095" s="302"/>
      <c r="S1095" s="302"/>
      <c r="T1095" s="302"/>
      <c r="U1095" s="302"/>
      <c r="V1095" s="302"/>
      <c r="W1095" s="302"/>
      <c r="X1095" s="302"/>
      <c r="Y1095" s="302"/>
      <c r="Z1095" s="302"/>
      <c r="AA1095" s="302"/>
      <c r="AB1095" s="302"/>
      <c r="AC1095" s="302"/>
      <c r="AD1095" s="302"/>
      <c r="AE1095" s="302"/>
      <c r="AF1095" s="302"/>
    </row>
    <row r="1096" spans="1:32" ht="15.75" customHeight="1" outlineLevel="1">
      <c r="A1096" s="8"/>
      <c r="B1096" s="136"/>
      <c r="C1096" s="193" t="s">
        <v>1316</v>
      </c>
      <c r="D1096" s="499" t="s">
        <v>40</v>
      </c>
      <c r="E1096" s="500"/>
      <c r="F1096" s="501"/>
      <c r="G1096" s="502"/>
      <c r="H1096" s="154">
        <f t="shared" ref="H1096:H1124" si="389">G1096*E1096</f>
        <v>0</v>
      </c>
      <c r="I1096" s="154">
        <f t="shared" ref="I1096:I1124" si="390">IF(D1096="SI",H1096,0)</f>
        <v>0</v>
      </c>
      <c r="J1096" s="508"/>
      <c r="K1096" s="509"/>
      <c r="L1096" s="510"/>
      <c r="M1096" s="165">
        <f t="shared" ref="M1096:M1124" si="391">+L1096-I1096</f>
        <v>0</v>
      </c>
      <c r="N1096" s="166">
        <f t="shared" ref="N1096:N1124" si="392">IFERROR((M1096/I1096),0)</f>
        <v>0</v>
      </c>
      <c r="O1096" s="521"/>
      <c r="P1096" s="8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</row>
    <row r="1097" spans="1:32" ht="15.75" customHeight="1" outlineLevel="1">
      <c r="A1097" s="8"/>
      <c r="B1097" s="136"/>
      <c r="C1097" s="193" t="s">
        <v>1317</v>
      </c>
      <c r="D1097" s="499" t="s">
        <v>40</v>
      </c>
      <c r="E1097" s="500"/>
      <c r="F1097" s="501"/>
      <c r="G1097" s="502"/>
      <c r="H1097" s="154">
        <f t="shared" si="389"/>
        <v>0</v>
      </c>
      <c r="I1097" s="154">
        <f t="shared" si="390"/>
        <v>0</v>
      </c>
      <c r="J1097" s="508"/>
      <c r="K1097" s="509"/>
      <c r="L1097" s="510"/>
      <c r="M1097" s="165">
        <f t="shared" si="391"/>
        <v>0</v>
      </c>
      <c r="N1097" s="166">
        <f t="shared" si="392"/>
        <v>0</v>
      </c>
      <c r="O1097" s="521"/>
      <c r="P1097" s="8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</row>
    <row r="1098" spans="1:32" ht="15.75" customHeight="1" outlineLevel="1">
      <c r="A1098" s="8"/>
      <c r="B1098" s="136"/>
      <c r="C1098" s="193" t="s">
        <v>1318</v>
      </c>
      <c r="D1098" s="499" t="s">
        <v>40</v>
      </c>
      <c r="E1098" s="500"/>
      <c r="F1098" s="501"/>
      <c r="G1098" s="502"/>
      <c r="H1098" s="154">
        <f t="shared" si="389"/>
        <v>0</v>
      </c>
      <c r="I1098" s="154">
        <f t="shared" si="390"/>
        <v>0</v>
      </c>
      <c r="J1098" s="508"/>
      <c r="K1098" s="509"/>
      <c r="L1098" s="510"/>
      <c r="M1098" s="165">
        <f t="shared" si="391"/>
        <v>0</v>
      </c>
      <c r="N1098" s="166">
        <f t="shared" si="392"/>
        <v>0</v>
      </c>
      <c r="O1098" s="521"/>
      <c r="P1098" s="8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</row>
    <row r="1099" spans="1:32" ht="15.75" customHeight="1" outlineLevel="1">
      <c r="A1099" s="8"/>
      <c r="B1099" s="136"/>
      <c r="C1099" s="193" t="s">
        <v>1319</v>
      </c>
      <c r="D1099" s="499" t="s">
        <v>40</v>
      </c>
      <c r="E1099" s="500"/>
      <c r="F1099" s="501"/>
      <c r="G1099" s="502"/>
      <c r="H1099" s="154">
        <f t="shared" si="389"/>
        <v>0</v>
      </c>
      <c r="I1099" s="154">
        <f t="shared" si="390"/>
        <v>0</v>
      </c>
      <c r="J1099" s="508"/>
      <c r="K1099" s="509"/>
      <c r="L1099" s="510"/>
      <c r="M1099" s="165">
        <f t="shared" si="391"/>
        <v>0</v>
      </c>
      <c r="N1099" s="166">
        <f t="shared" si="392"/>
        <v>0</v>
      </c>
      <c r="O1099" s="521"/>
      <c r="P1099" s="8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</row>
    <row r="1100" spans="1:32" ht="15.75" customHeight="1" outlineLevel="1">
      <c r="A1100" s="8"/>
      <c r="B1100" s="136"/>
      <c r="C1100" s="193" t="s">
        <v>1320</v>
      </c>
      <c r="D1100" s="499" t="s">
        <v>40</v>
      </c>
      <c r="E1100" s="500"/>
      <c r="F1100" s="501"/>
      <c r="G1100" s="502"/>
      <c r="H1100" s="154">
        <f t="shared" si="389"/>
        <v>0</v>
      </c>
      <c r="I1100" s="154">
        <f t="shared" si="390"/>
        <v>0</v>
      </c>
      <c r="J1100" s="508"/>
      <c r="K1100" s="509"/>
      <c r="L1100" s="510"/>
      <c r="M1100" s="165">
        <f t="shared" si="391"/>
        <v>0</v>
      </c>
      <c r="N1100" s="166">
        <f t="shared" si="392"/>
        <v>0</v>
      </c>
      <c r="O1100" s="521"/>
      <c r="P1100" s="8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</row>
    <row r="1101" spans="1:32" ht="15.75" customHeight="1" outlineLevel="1">
      <c r="A1101" s="8"/>
      <c r="B1101" s="136"/>
      <c r="C1101" s="193" t="s">
        <v>1321</v>
      </c>
      <c r="D1101" s="499" t="s">
        <v>40</v>
      </c>
      <c r="E1101" s="500"/>
      <c r="F1101" s="501"/>
      <c r="G1101" s="502"/>
      <c r="H1101" s="154">
        <f t="shared" si="389"/>
        <v>0</v>
      </c>
      <c r="I1101" s="154">
        <f t="shared" si="390"/>
        <v>0</v>
      </c>
      <c r="J1101" s="508"/>
      <c r="K1101" s="509"/>
      <c r="L1101" s="510"/>
      <c r="M1101" s="165">
        <f t="shared" si="391"/>
        <v>0</v>
      </c>
      <c r="N1101" s="166">
        <f t="shared" si="392"/>
        <v>0</v>
      </c>
      <c r="O1101" s="521"/>
      <c r="P1101" s="8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</row>
    <row r="1102" spans="1:32" ht="15.75" customHeight="1" outlineLevel="1">
      <c r="A1102" s="8"/>
      <c r="B1102" s="136"/>
      <c r="C1102" s="193" t="s">
        <v>1322</v>
      </c>
      <c r="D1102" s="499" t="s">
        <v>40</v>
      </c>
      <c r="E1102" s="500"/>
      <c r="F1102" s="501"/>
      <c r="G1102" s="502"/>
      <c r="H1102" s="154">
        <f t="shared" si="389"/>
        <v>0</v>
      </c>
      <c r="I1102" s="154">
        <f t="shared" si="390"/>
        <v>0</v>
      </c>
      <c r="J1102" s="508"/>
      <c r="K1102" s="509"/>
      <c r="L1102" s="510"/>
      <c r="M1102" s="165">
        <f t="shared" si="391"/>
        <v>0</v>
      </c>
      <c r="N1102" s="166">
        <f t="shared" si="392"/>
        <v>0</v>
      </c>
      <c r="O1102" s="521"/>
      <c r="P1102" s="8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</row>
    <row r="1103" spans="1:32" ht="15.75" customHeight="1" outlineLevel="1">
      <c r="A1103" s="8"/>
      <c r="B1103" s="136"/>
      <c r="C1103" s="193" t="s">
        <v>1323</v>
      </c>
      <c r="D1103" s="499" t="s">
        <v>40</v>
      </c>
      <c r="E1103" s="500"/>
      <c r="F1103" s="501"/>
      <c r="G1103" s="502"/>
      <c r="H1103" s="154">
        <f t="shared" si="389"/>
        <v>0</v>
      </c>
      <c r="I1103" s="154">
        <f t="shared" si="390"/>
        <v>0</v>
      </c>
      <c r="J1103" s="508"/>
      <c r="K1103" s="509"/>
      <c r="L1103" s="510"/>
      <c r="M1103" s="165">
        <f t="shared" si="391"/>
        <v>0</v>
      </c>
      <c r="N1103" s="166">
        <f t="shared" si="392"/>
        <v>0</v>
      </c>
      <c r="O1103" s="521"/>
      <c r="P1103" s="8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</row>
    <row r="1104" spans="1:32" ht="15.75" customHeight="1" outlineLevel="1">
      <c r="A1104" s="8"/>
      <c r="B1104" s="136"/>
      <c r="C1104" s="193" t="s">
        <v>1324</v>
      </c>
      <c r="D1104" s="499" t="s">
        <v>40</v>
      </c>
      <c r="E1104" s="500"/>
      <c r="F1104" s="501"/>
      <c r="G1104" s="502"/>
      <c r="H1104" s="154">
        <f t="shared" si="389"/>
        <v>0</v>
      </c>
      <c r="I1104" s="154">
        <f t="shared" si="390"/>
        <v>0</v>
      </c>
      <c r="J1104" s="508"/>
      <c r="K1104" s="509"/>
      <c r="L1104" s="510"/>
      <c r="M1104" s="165">
        <f t="shared" si="391"/>
        <v>0</v>
      </c>
      <c r="N1104" s="166">
        <f t="shared" si="392"/>
        <v>0</v>
      </c>
      <c r="O1104" s="521"/>
      <c r="P1104" s="8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</row>
    <row r="1105" spans="1:32" ht="15.75" customHeight="1" outlineLevel="1">
      <c r="A1105" s="8"/>
      <c r="B1105" s="136"/>
      <c r="C1105" s="193" t="s">
        <v>1325</v>
      </c>
      <c r="D1105" s="499" t="s">
        <v>40</v>
      </c>
      <c r="E1105" s="500"/>
      <c r="F1105" s="501"/>
      <c r="G1105" s="502"/>
      <c r="H1105" s="154">
        <f t="shared" si="389"/>
        <v>0</v>
      </c>
      <c r="I1105" s="154">
        <f t="shared" si="390"/>
        <v>0</v>
      </c>
      <c r="J1105" s="508"/>
      <c r="K1105" s="509"/>
      <c r="L1105" s="510"/>
      <c r="M1105" s="165">
        <f t="shared" si="391"/>
        <v>0</v>
      </c>
      <c r="N1105" s="166">
        <f t="shared" si="392"/>
        <v>0</v>
      </c>
      <c r="O1105" s="521"/>
      <c r="P1105" s="8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</row>
    <row r="1106" spans="1:32" ht="15.75" customHeight="1" outlineLevel="1">
      <c r="A1106" s="8"/>
      <c r="B1106" s="136"/>
      <c r="C1106" s="193" t="s">
        <v>1326</v>
      </c>
      <c r="D1106" s="499" t="s">
        <v>40</v>
      </c>
      <c r="E1106" s="500"/>
      <c r="F1106" s="501"/>
      <c r="G1106" s="502"/>
      <c r="H1106" s="154">
        <f t="shared" si="389"/>
        <v>0</v>
      </c>
      <c r="I1106" s="154">
        <f t="shared" si="390"/>
        <v>0</v>
      </c>
      <c r="J1106" s="508"/>
      <c r="K1106" s="509"/>
      <c r="L1106" s="510"/>
      <c r="M1106" s="165">
        <f t="shared" si="391"/>
        <v>0</v>
      </c>
      <c r="N1106" s="166">
        <f t="shared" si="392"/>
        <v>0</v>
      </c>
      <c r="O1106" s="521"/>
      <c r="P1106" s="8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</row>
    <row r="1107" spans="1:32" ht="15.75" customHeight="1" outlineLevel="1">
      <c r="A1107" s="8"/>
      <c r="B1107" s="136"/>
      <c r="C1107" s="193" t="s">
        <v>1327</v>
      </c>
      <c r="D1107" s="499" t="s">
        <v>40</v>
      </c>
      <c r="E1107" s="500"/>
      <c r="F1107" s="501"/>
      <c r="G1107" s="502"/>
      <c r="H1107" s="154">
        <f t="shared" si="389"/>
        <v>0</v>
      </c>
      <c r="I1107" s="154">
        <f t="shared" si="390"/>
        <v>0</v>
      </c>
      <c r="J1107" s="508"/>
      <c r="K1107" s="509"/>
      <c r="L1107" s="510"/>
      <c r="M1107" s="165">
        <f t="shared" si="391"/>
        <v>0</v>
      </c>
      <c r="N1107" s="166">
        <f t="shared" si="392"/>
        <v>0</v>
      </c>
      <c r="O1107" s="521"/>
      <c r="P1107" s="8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</row>
    <row r="1108" spans="1:32" ht="15.75" customHeight="1" outlineLevel="1">
      <c r="A1108" s="8"/>
      <c r="B1108" s="136"/>
      <c r="C1108" s="193" t="s">
        <v>1328</v>
      </c>
      <c r="D1108" s="499" t="s">
        <v>40</v>
      </c>
      <c r="E1108" s="500"/>
      <c r="F1108" s="501"/>
      <c r="G1108" s="502"/>
      <c r="H1108" s="154">
        <f t="shared" si="389"/>
        <v>0</v>
      </c>
      <c r="I1108" s="154">
        <f t="shared" si="390"/>
        <v>0</v>
      </c>
      <c r="J1108" s="508"/>
      <c r="K1108" s="509"/>
      <c r="L1108" s="510"/>
      <c r="M1108" s="165">
        <f t="shared" si="391"/>
        <v>0</v>
      </c>
      <c r="N1108" s="166">
        <f t="shared" si="392"/>
        <v>0</v>
      </c>
      <c r="O1108" s="521"/>
      <c r="P1108" s="8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</row>
    <row r="1109" spans="1:32" ht="15.75" customHeight="1" outlineLevel="1">
      <c r="A1109" s="8"/>
      <c r="B1109" s="136"/>
      <c r="C1109" s="193" t="s">
        <v>1329</v>
      </c>
      <c r="D1109" s="499" t="s">
        <v>40</v>
      </c>
      <c r="E1109" s="500"/>
      <c r="F1109" s="501"/>
      <c r="G1109" s="502"/>
      <c r="H1109" s="154">
        <f t="shared" si="389"/>
        <v>0</v>
      </c>
      <c r="I1109" s="154">
        <f t="shared" si="390"/>
        <v>0</v>
      </c>
      <c r="J1109" s="508"/>
      <c r="K1109" s="509"/>
      <c r="L1109" s="510"/>
      <c r="M1109" s="165">
        <f t="shared" si="391"/>
        <v>0</v>
      </c>
      <c r="N1109" s="166">
        <f t="shared" si="392"/>
        <v>0</v>
      </c>
      <c r="O1109" s="521"/>
      <c r="P1109" s="8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</row>
    <row r="1110" spans="1:32" ht="15.75" customHeight="1" outlineLevel="1">
      <c r="A1110" s="8"/>
      <c r="B1110" s="136"/>
      <c r="C1110" s="193" t="s">
        <v>1330</v>
      </c>
      <c r="D1110" s="499" t="s">
        <v>40</v>
      </c>
      <c r="E1110" s="500"/>
      <c r="F1110" s="501"/>
      <c r="G1110" s="502"/>
      <c r="H1110" s="154">
        <f t="shared" si="389"/>
        <v>0</v>
      </c>
      <c r="I1110" s="154">
        <f t="shared" si="390"/>
        <v>0</v>
      </c>
      <c r="J1110" s="508"/>
      <c r="K1110" s="509"/>
      <c r="L1110" s="510"/>
      <c r="M1110" s="165">
        <f t="shared" si="391"/>
        <v>0</v>
      </c>
      <c r="N1110" s="166">
        <f t="shared" si="392"/>
        <v>0</v>
      </c>
      <c r="O1110" s="521"/>
      <c r="P1110" s="8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</row>
    <row r="1111" spans="1:32" ht="15.75" customHeight="1" outlineLevel="1">
      <c r="A1111" s="8"/>
      <c r="B1111" s="136"/>
      <c r="C1111" s="193" t="s">
        <v>1331</v>
      </c>
      <c r="D1111" s="499" t="s">
        <v>40</v>
      </c>
      <c r="E1111" s="500"/>
      <c r="F1111" s="501"/>
      <c r="G1111" s="503"/>
      <c r="H1111" s="154">
        <f t="shared" si="389"/>
        <v>0</v>
      </c>
      <c r="I1111" s="154">
        <f t="shared" si="390"/>
        <v>0</v>
      </c>
      <c r="J1111" s="508"/>
      <c r="K1111" s="509"/>
      <c r="L1111" s="510"/>
      <c r="M1111" s="165">
        <f t="shared" si="391"/>
        <v>0</v>
      </c>
      <c r="N1111" s="166">
        <f t="shared" si="392"/>
        <v>0</v>
      </c>
      <c r="O1111" s="521"/>
      <c r="P1111" s="8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</row>
    <row r="1112" spans="1:32" ht="15.75" customHeight="1" outlineLevel="1">
      <c r="A1112" s="8"/>
      <c r="B1112" s="136"/>
      <c r="C1112" s="193" t="s">
        <v>1272</v>
      </c>
      <c r="D1112" s="499" t="s">
        <v>40</v>
      </c>
      <c r="E1112" s="500"/>
      <c r="F1112" s="501"/>
      <c r="G1112" s="503"/>
      <c r="H1112" s="154">
        <f t="shared" si="389"/>
        <v>0</v>
      </c>
      <c r="I1112" s="154">
        <f t="shared" si="390"/>
        <v>0</v>
      </c>
      <c r="J1112" s="508"/>
      <c r="K1112" s="509"/>
      <c r="L1112" s="510"/>
      <c r="M1112" s="165">
        <f t="shared" si="391"/>
        <v>0</v>
      </c>
      <c r="N1112" s="166">
        <f t="shared" si="392"/>
        <v>0</v>
      </c>
      <c r="O1112" s="521"/>
      <c r="P1112" s="8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</row>
    <row r="1113" spans="1:32" ht="15.75" customHeight="1" outlineLevel="1">
      <c r="A1113" s="8"/>
      <c r="B1113" s="136"/>
      <c r="C1113" s="193" t="s">
        <v>1332</v>
      </c>
      <c r="D1113" s="499" t="s">
        <v>40</v>
      </c>
      <c r="E1113" s="500"/>
      <c r="F1113" s="501"/>
      <c r="G1113" s="503"/>
      <c r="H1113" s="154">
        <f t="shared" si="389"/>
        <v>0</v>
      </c>
      <c r="I1113" s="154">
        <f t="shared" si="390"/>
        <v>0</v>
      </c>
      <c r="J1113" s="508"/>
      <c r="K1113" s="509"/>
      <c r="L1113" s="510"/>
      <c r="M1113" s="165">
        <f t="shared" si="391"/>
        <v>0</v>
      </c>
      <c r="N1113" s="166">
        <f t="shared" si="392"/>
        <v>0</v>
      </c>
      <c r="O1113" s="521"/>
      <c r="P1113" s="8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</row>
    <row r="1114" spans="1:32" ht="15.75" customHeight="1" outlineLevel="1">
      <c r="A1114" s="8"/>
      <c r="B1114" s="136"/>
      <c r="C1114" s="193" t="s">
        <v>1333</v>
      </c>
      <c r="D1114" s="499" t="s">
        <v>40</v>
      </c>
      <c r="E1114" s="500"/>
      <c r="F1114" s="501"/>
      <c r="G1114" s="503"/>
      <c r="H1114" s="154">
        <f t="shared" si="389"/>
        <v>0</v>
      </c>
      <c r="I1114" s="154">
        <f t="shared" si="390"/>
        <v>0</v>
      </c>
      <c r="J1114" s="508"/>
      <c r="K1114" s="509"/>
      <c r="L1114" s="510"/>
      <c r="M1114" s="165">
        <f t="shared" si="391"/>
        <v>0</v>
      </c>
      <c r="N1114" s="166">
        <f t="shared" si="392"/>
        <v>0</v>
      </c>
      <c r="O1114" s="521"/>
      <c r="P1114" s="8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</row>
    <row r="1115" spans="1:32" ht="15.75" customHeight="1" outlineLevel="1">
      <c r="A1115" s="8"/>
      <c r="B1115" s="136"/>
      <c r="C1115" s="193" t="s">
        <v>1334</v>
      </c>
      <c r="D1115" s="499" t="s">
        <v>40</v>
      </c>
      <c r="E1115" s="500"/>
      <c r="F1115" s="501"/>
      <c r="G1115" s="503"/>
      <c r="H1115" s="154">
        <f t="shared" si="389"/>
        <v>0</v>
      </c>
      <c r="I1115" s="154">
        <f t="shared" si="390"/>
        <v>0</v>
      </c>
      <c r="J1115" s="508"/>
      <c r="K1115" s="509"/>
      <c r="L1115" s="510"/>
      <c r="M1115" s="165">
        <f t="shared" si="391"/>
        <v>0</v>
      </c>
      <c r="N1115" s="166">
        <f t="shared" si="392"/>
        <v>0</v>
      </c>
      <c r="O1115" s="521"/>
      <c r="P1115" s="8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</row>
    <row r="1116" spans="1:32" ht="15.75" customHeight="1" outlineLevel="1">
      <c r="A1116" s="8"/>
      <c r="B1116" s="136"/>
      <c r="C1116" s="193" t="s">
        <v>1335</v>
      </c>
      <c r="D1116" s="499" t="s">
        <v>40</v>
      </c>
      <c r="E1116" s="500"/>
      <c r="F1116" s="501"/>
      <c r="G1116" s="503"/>
      <c r="H1116" s="154">
        <f t="shared" si="389"/>
        <v>0</v>
      </c>
      <c r="I1116" s="154">
        <f t="shared" si="390"/>
        <v>0</v>
      </c>
      <c r="J1116" s="508"/>
      <c r="K1116" s="509"/>
      <c r="L1116" s="510"/>
      <c r="M1116" s="165">
        <f t="shared" si="391"/>
        <v>0</v>
      </c>
      <c r="N1116" s="166">
        <f t="shared" si="392"/>
        <v>0</v>
      </c>
      <c r="O1116" s="521"/>
      <c r="P1116" s="8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</row>
    <row r="1117" spans="1:32" ht="15.75" customHeight="1" outlineLevel="1">
      <c r="A1117" s="8"/>
      <c r="B1117" s="136"/>
      <c r="C1117" s="193" t="s">
        <v>1336</v>
      </c>
      <c r="D1117" s="499" t="s">
        <v>40</v>
      </c>
      <c r="E1117" s="500"/>
      <c r="F1117" s="501"/>
      <c r="G1117" s="503"/>
      <c r="H1117" s="154">
        <f t="shared" si="389"/>
        <v>0</v>
      </c>
      <c r="I1117" s="154">
        <f t="shared" si="390"/>
        <v>0</v>
      </c>
      <c r="J1117" s="508"/>
      <c r="K1117" s="509"/>
      <c r="L1117" s="510"/>
      <c r="M1117" s="165">
        <f t="shared" si="391"/>
        <v>0</v>
      </c>
      <c r="N1117" s="166">
        <f t="shared" si="392"/>
        <v>0</v>
      </c>
      <c r="O1117" s="521"/>
      <c r="P1117" s="8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</row>
    <row r="1118" spans="1:32" ht="15.75" customHeight="1" outlineLevel="1">
      <c r="A1118" s="8"/>
      <c r="B1118" s="136"/>
      <c r="C1118" s="193" t="s">
        <v>1337</v>
      </c>
      <c r="D1118" s="499" t="s">
        <v>40</v>
      </c>
      <c r="E1118" s="500"/>
      <c r="F1118" s="501"/>
      <c r="G1118" s="503"/>
      <c r="H1118" s="154">
        <f t="shared" si="389"/>
        <v>0</v>
      </c>
      <c r="I1118" s="154">
        <f t="shared" si="390"/>
        <v>0</v>
      </c>
      <c r="J1118" s="508"/>
      <c r="K1118" s="509"/>
      <c r="L1118" s="510"/>
      <c r="M1118" s="165">
        <f t="shared" si="391"/>
        <v>0</v>
      </c>
      <c r="N1118" s="166">
        <f t="shared" si="392"/>
        <v>0</v>
      </c>
      <c r="O1118" s="521"/>
      <c r="P1118" s="8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</row>
    <row r="1119" spans="1:32" ht="15.75" customHeight="1" outlineLevel="1">
      <c r="A1119" s="8"/>
      <c r="B1119" s="136"/>
      <c r="C1119" s="193" t="s">
        <v>1338</v>
      </c>
      <c r="D1119" s="499" t="s">
        <v>40</v>
      </c>
      <c r="E1119" s="500"/>
      <c r="F1119" s="501"/>
      <c r="G1119" s="503"/>
      <c r="H1119" s="154">
        <f t="shared" si="389"/>
        <v>0</v>
      </c>
      <c r="I1119" s="154">
        <f t="shared" si="390"/>
        <v>0</v>
      </c>
      <c r="J1119" s="508"/>
      <c r="K1119" s="509"/>
      <c r="L1119" s="510"/>
      <c r="M1119" s="165">
        <f t="shared" si="391"/>
        <v>0</v>
      </c>
      <c r="N1119" s="166">
        <f t="shared" si="392"/>
        <v>0</v>
      </c>
      <c r="O1119" s="521"/>
      <c r="P1119" s="8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</row>
    <row r="1120" spans="1:32" ht="15.75" customHeight="1" outlineLevel="1">
      <c r="A1120" s="8"/>
      <c r="B1120" s="136"/>
      <c r="C1120" s="193" t="s">
        <v>1339</v>
      </c>
      <c r="D1120" s="499" t="s">
        <v>40</v>
      </c>
      <c r="E1120" s="500"/>
      <c r="F1120" s="501"/>
      <c r="G1120" s="503"/>
      <c r="H1120" s="154">
        <f t="shared" si="389"/>
        <v>0</v>
      </c>
      <c r="I1120" s="154">
        <f t="shared" si="390"/>
        <v>0</v>
      </c>
      <c r="J1120" s="508"/>
      <c r="K1120" s="509"/>
      <c r="L1120" s="510"/>
      <c r="M1120" s="165">
        <f t="shared" si="391"/>
        <v>0</v>
      </c>
      <c r="N1120" s="166">
        <f t="shared" si="392"/>
        <v>0</v>
      </c>
      <c r="O1120" s="521"/>
      <c r="P1120" s="8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</row>
    <row r="1121" spans="1:32" ht="15.75" customHeight="1" outlineLevel="1">
      <c r="A1121" s="8"/>
      <c r="B1121" s="136"/>
      <c r="C1121" s="193" t="s">
        <v>1340</v>
      </c>
      <c r="D1121" s="499" t="s">
        <v>40</v>
      </c>
      <c r="E1121" s="500"/>
      <c r="F1121" s="501"/>
      <c r="G1121" s="503"/>
      <c r="H1121" s="154">
        <f t="shared" si="389"/>
        <v>0</v>
      </c>
      <c r="I1121" s="154">
        <f t="shared" si="390"/>
        <v>0</v>
      </c>
      <c r="J1121" s="508"/>
      <c r="K1121" s="509"/>
      <c r="L1121" s="510"/>
      <c r="M1121" s="165">
        <f t="shared" si="391"/>
        <v>0</v>
      </c>
      <c r="N1121" s="166">
        <f t="shared" si="392"/>
        <v>0</v>
      </c>
      <c r="O1121" s="521"/>
      <c r="P1121" s="8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</row>
    <row r="1122" spans="1:32" ht="15.75" customHeight="1" outlineLevel="1">
      <c r="A1122" s="8"/>
      <c r="B1122" s="136"/>
      <c r="C1122" s="193" t="s">
        <v>1341</v>
      </c>
      <c r="D1122" s="499" t="s">
        <v>40</v>
      </c>
      <c r="E1122" s="500"/>
      <c r="F1122" s="501"/>
      <c r="G1122" s="503"/>
      <c r="H1122" s="154">
        <f t="shared" si="389"/>
        <v>0</v>
      </c>
      <c r="I1122" s="154">
        <f t="shared" si="390"/>
        <v>0</v>
      </c>
      <c r="J1122" s="508"/>
      <c r="K1122" s="509"/>
      <c r="L1122" s="510"/>
      <c r="M1122" s="165">
        <f t="shared" si="391"/>
        <v>0</v>
      </c>
      <c r="N1122" s="166">
        <f t="shared" si="392"/>
        <v>0</v>
      </c>
      <c r="O1122" s="521"/>
      <c r="P1122" s="8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</row>
    <row r="1123" spans="1:32" ht="15.75" customHeight="1" outlineLevel="1">
      <c r="A1123" s="8"/>
      <c r="B1123" s="136"/>
      <c r="C1123" s="193" t="s">
        <v>1342</v>
      </c>
      <c r="D1123" s="499" t="s">
        <v>40</v>
      </c>
      <c r="E1123" s="500"/>
      <c r="F1123" s="501"/>
      <c r="G1123" s="503"/>
      <c r="H1123" s="154">
        <f t="shared" si="389"/>
        <v>0</v>
      </c>
      <c r="I1123" s="154">
        <f t="shared" si="390"/>
        <v>0</v>
      </c>
      <c r="J1123" s="508"/>
      <c r="K1123" s="509"/>
      <c r="L1123" s="510"/>
      <c r="M1123" s="165">
        <f t="shared" si="391"/>
        <v>0</v>
      </c>
      <c r="N1123" s="166">
        <f t="shared" si="392"/>
        <v>0</v>
      </c>
      <c r="O1123" s="521"/>
      <c r="P1123" s="8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</row>
    <row r="1124" spans="1:32" ht="15.75" customHeight="1" outlineLevel="1">
      <c r="A1124" s="8"/>
      <c r="B1124" s="136"/>
      <c r="C1124" s="193" t="s">
        <v>75</v>
      </c>
      <c r="D1124" s="499" t="s">
        <v>40</v>
      </c>
      <c r="E1124" s="500"/>
      <c r="F1124" s="501"/>
      <c r="G1124" s="503"/>
      <c r="H1124" s="154">
        <f t="shared" si="389"/>
        <v>0</v>
      </c>
      <c r="I1124" s="154">
        <f t="shared" si="390"/>
        <v>0</v>
      </c>
      <c r="J1124" s="508"/>
      <c r="K1124" s="509"/>
      <c r="L1124" s="510"/>
      <c r="M1124" s="165">
        <f t="shared" si="391"/>
        <v>0</v>
      </c>
      <c r="N1124" s="166">
        <f t="shared" si="392"/>
        <v>0</v>
      </c>
      <c r="O1124" s="521"/>
      <c r="P1124" s="8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</row>
    <row r="1125" spans="1:32" ht="15.75" customHeight="1">
      <c r="A1125" s="298"/>
      <c r="B1125" s="206"/>
      <c r="C1125" s="303"/>
      <c r="D1125" s="208"/>
      <c r="E1125" s="417" t="s">
        <v>49</v>
      </c>
      <c r="F1125" s="405"/>
      <c r="G1125" s="414"/>
      <c r="H1125" s="415">
        <f>SUM(H1096:H1124)</f>
        <v>0</v>
      </c>
      <c r="I1125" s="410">
        <f>SUM(I1096:I1124)</f>
        <v>0</v>
      </c>
      <c r="J1125" s="412"/>
      <c r="K1125" s="387"/>
      <c r="L1125" s="390">
        <f>SUM(L1096:L1124)</f>
        <v>0</v>
      </c>
      <c r="M1125" s="390">
        <f>SUM(M1096:M1124)</f>
        <v>0</v>
      </c>
      <c r="N1125" s="211">
        <f>IF(M1125=0,0,(IF(I1125=M1125=0,1,(IF(I1125=0,1,M1125/I1125)))))</f>
        <v>0</v>
      </c>
      <c r="O1125" s="412"/>
      <c r="P1125" s="301"/>
      <c r="Q1125" s="301"/>
      <c r="R1125" s="302"/>
      <c r="S1125" s="302"/>
      <c r="T1125" s="302"/>
      <c r="U1125" s="302"/>
      <c r="V1125" s="302"/>
      <c r="W1125" s="302"/>
      <c r="X1125" s="302"/>
      <c r="Y1125" s="302"/>
      <c r="Z1125" s="302"/>
      <c r="AA1125" s="302"/>
      <c r="AB1125" s="302"/>
      <c r="AC1125" s="302"/>
      <c r="AD1125" s="302"/>
      <c r="AE1125" s="302"/>
      <c r="AF1125" s="302"/>
    </row>
    <row r="1126" spans="1:32" ht="15.75" customHeight="1">
      <c r="A1126" s="8"/>
      <c r="B1126" s="589"/>
      <c r="C1126" s="558"/>
      <c r="D1126" s="14"/>
      <c r="E1126" s="42"/>
      <c r="F1126" s="14"/>
      <c r="G1126" s="44"/>
      <c r="H1126" s="197"/>
      <c r="I1126" s="197"/>
      <c r="J1126" s="46"/>
      <c r="K1126" s="163"/>
      <c r="L1126" s="197"/>
      <c r="M1126" s="197"/>
      <c r="N1126" s="199"/>
      <c r="O1126" s="46"/>
      <c r="P1126" s="8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</row>
    <row r="1127" spans="1:32" ht="15.75" customHeight="1">
      <c r="A1127" s="298"/>
      <c r="B1127" s="413">
        <v>31</v>
      </c>
      <c r="C1127" s="404" t="s">
        <v>1343</v>
      </c>
      <c r="D1127" s="405"/>
      <c r="E1127" s="406"/>
      <c r="F1127" s="407"/>
      <c r="G1127" s="414"/>
      <c r="H1127" s="415"/>
      <c r="I1127" s="410"/>
      <c r="J1127" s="412"/>
      <c r="K1127" s="416"/>
      <c r="L1127" s="410"/>
      <c r="M1127" s="410"/>
      <c r="N1127" s="411" t="s">
        <v>38</v>
      </c>
      <c r="O1127" s="412"/>
      <c r="P1127" s="301"/>
      <c r="Q1127" s="301"/>
      <c r="R1127" s="302"/>
      <c r="S1127" s="302"/>
      <c r="T1127" s="302"/>
      <c r="U1127" s="302"/>
      <c r="V1127" s="302"/>
      <c r="W1127" s="302"/>
      <c r="X1127" s="302"/>
      <c r="Y1127" s="302"/>
      <c r="Z1127" s="302"/>
      <c r="AA1127" s="302"/>
      <c r="AB1127" s="302"/>
      <c r="AC1127" s="302"/>
      <c r="AD1127" s="302"/>
      <c r="AE1127" s="302"/>
      <c r="AF1127" s="302"/>
    </row>
    <row r="1128" spans="1:32" ht="15.75" customHeight="1" outlineLevel="1">
      <c r="A1128" s="8"/>
      <c r="B1128" s="136"/>
      <c r="C1128" s="193" t="s">
        <v>1344</v>
      </c>
      <c r="D1128" s="499" t="s">
        <v>40</v>
      </c>
      <c r="E1128" s="500"/>
      <c r="F1128" s="501"/>
      <c r="G1128" s="502"/>
      <c r="H1128" s="154">
        <f t="shared" ref="H1128:H1151" si="393">G1128*E1128</f>
        <v>0</v>
      </c>
      <c r="I1128" s="154">
        <f t="shared" ref="I1128:I1151" si="394">IF(D1128="SI",H1128,0)</f>
        <v>0</v>
      </c>
      <c r="J1128" s="508"/>
      <c r="K1128" s="509"/>
      <c r="L1128" s="510"/>
      <c r="M1128" s="165">
        <f t="shared" ref="M1128:M1151" si="395">+L1128-I1128</f>
        <v>0</v>
      </c>
      <c r="N1128" s="166">
        <f t="shared" ref="N1128:N1151" si="396">IFERROR((M1128/I1128),0)</f>
        <v>0</v>
      </c>
      <c r="O1128" s="521"/>
      <c r="P1128" s="8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</row>
    <row r="1129" spans="1:32" ht="15.75" customHeight="1" outlineLevel="1">
      <c r="A1129" s="8"/>
      <c r="B1129" s="136"/>
      <c r="C1129" s="193" t="s">
        <v>1345</v>
      </c>
      <c r="D1129" s="499" t="s">
        <v>40</v>
      </c>
      <c r="E1129" s="500"/>
      <c r="F1129" s="501"/>
      <c r="G1129" s="502"/>
      <c r="H1129" s="154">
        <f t="shared" si="393"/>
        <v>0</v>
      </c>
      <c r="I1129" s="154">
        <f t="shared" si="394"/>
        <v>0</v>
      </c>
      <c r="J1129" s="508"/>
      <c r="K1129" s="509"/>
      <c r="L1129" s="510"/>
      <c r="M1129" s="165">
        <f t="shared" si="395"/>
        <v>0</v>
      </c>
      <c r="N1129" s="166">
        <f t="shared" si="396"/>
        <v>0</v>
      </c>
      <c r="O1129" s="521"/>
      <c r="P1129" s="8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</row>
    <row r="1130" spans="1:32" ht="15.75" customHeight="1" outlineLevel="1">
      <c r="A1130" s="8"/>
      <c r="B1130" s="136"/>
      <c r="C1130" s="193" t="s">
        <v>1346</v>
      </c>
      <c r="D1130" s="499" t="s">
        <v>40</v>
      </c>
      <c r="E1130" s="500"/>
      <c r="F1130" s="501"/>
      <c r="G1130" s="502"/>
      <c r="H1130" s="154">
        <f t="shared" si="393"/>
        <v>0</v>
      </c>
      <c r="I1130" s="154">
        <f t="shared" si="394"/>
        <v>0</v>
      </c>
      <c r="J1130" s="508"/>
      <c r="K1130" s="509"/>
      <c r="L1130" s="510"/>
      <c r="M1130" s="165">
        <f t="shared" si="395"/>
        <v>0</v>
      </c>
      <c r="N1130" s="166">
        <f t="shared" si="396"/>
        <v>0</v>
      </c>
      <c r="O1130" s="521"/>
      <c r="P1130" s="8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</row>
    <row r="1131" spans="1:32" ht="15.75" customHeight="1" outlineLevel="1">
      <c r="A1131" s="8"/>
      <c r="B1131" s="136"/>
      <c r="C1131" s="193" t="s">
        <v>1347</v>
      </c>
      <c r="D1131" s="499" t="s">
        <v>40</v>
      </c>
      <c r="E1131" s="500"/>
      <c r="F1131" s="501"/>
      <c r="G1131" s="502"/>
      <c r="H1131" s="154">
        <f t="shared" si="393"/>
        <v>0</v>
      </c>
      <c r="I1131" s="154">
        <f t="shared" si="394"/>
        <v>0</v>
      </c>
      <c r="J1131" s="508"/>
      <c r="K1131" s="509"/>
      <c r="L1131" s="510"/>
      <c r="M1131" s="165">
        <f t="shared" si="395"/>
        <v>0</v>
      </c>
      <c r="N1131" s="166">
        <f t="shared" si="396"/>
        <v>0</v>
      </c>
      <c r="O1131" s="521"/>
      <c r="P1131" s="8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</row>
    <row r="1132" spans="1:32" ht="15.75" customHeight="1" outlineLevel="1">
      <c r="A1132" s="8"/>
      <c r="B1132" s="136"/>
      <c r="C1132" s="193" t="s">
        <v>1272</v>
      </c>
      <c r="D1132" s="499" t="s">
        <v>40</v>
      </c>
      <c r="E1132" s="500"/>
      <c r="F1132" s="501"/>
      <c r="G1132" s="502"/>
      <c r="H1132" s="154">
        <f t="shared" si="393"/>
        <v>0</v>
      </c>
      <c r="I1132" s="154">
        <f t="shared" si="394"/>
        <v>0</v>
      </c>
      <c r="J1132" s="508"/>
      <c r="K1132" s="509"/>
      <c r="L1132" s="510"/>
      <c r="M1132" s="165">
        <f t="shared" si="395"/>
        <v>0</v>
      </c>
      <c r="N1132" s="166">
        <f t="shared" si="396"/>
        <v>0</v>
      </c>
      <c r="O1132" s="521"/>
      <c r="P1132" s="8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</row>
    <row r="1133" spans="1:32" ht="15.75" customHeight="1" outlineLevel="1">
      <c r="A1133" s="8"/>
      <c r="B1133" s="136"/>
      <c r="C1133" s="193" t="s">
        <v>1348</v>
      </c>
      <c r="D1133" s="499" t="s">
        <v>40</v>
      </c>
      <c r="E1133" s="500"/>
      <c r="F1133" s="501"/>
      <c r="G1133" s="502"/>
      <c r="H1133" s="154">
        <f t="shared" si="393"/>
        <v>0</v>
      </c>
      <c r="I1133" s="154">
        <f t="shared" si="394"/>
        <v>0</v>
      </c>
      <c r="J1133" s="508"/>
      <c r="K1133" s="509"/>
      <c r="L1133" s="510"/>
      <c r="M1133" s="165">
        <f t="shared" si="395"/>
        <v>0</v>
      </c>
      <c r="N1133" s="166">
        <f t="shared" si="396"/>
        <v>0</v>
      </c>
      <c r="O1133" s="521"/>
      <c r="P1133" s="8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</row>
    <row r="1134" spans="1:32" ht="15.75" customHeight="1" outlineLevel="1">
      <c r="A1134" s="8"/>
      <c r="B1134" s="136"/>
      <c r="C1134" s="193" t="s">
        <v>1349</v>
      </c>
      <c r="D1134" s="499" t="s">
        <v>40</v>
      </c>
      <c r="E1134" s="500"/>
      <c r="F1134" s="501"/>
      <c r="G1134" s="502"/>
      <c r="H1134" s="154">
        <f t="shared" si="393"/>
        <v>0</v>
      </c>
      <c r="I1134" s="154">
        <f t="shared" si="394"/>
        <v>0</v>
      </c>
      <c r="J1134" s="508"/>
      <c r="K1134" s="509"/>
      <c r="L1134" s="510"/>
      <c r="M1134" s="165">
        <f t="shared" si="395"/>
        <v>0</v>
      </c>
      <c r="N1134" s="166">
        <f t="shared" si="396"/>
        <v>0</v>
      </c>
      <c r="O1134" s="521"/>
      <c r="P1134" s="8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</row>
    <row r="1135" spans="1:32" ht="15.75" customHeight="1" outlineLevel="1">
      <c r="A1135" s="8"/>
      <c r="B1135" s="136"/>
      <c r="C1135" s="193" t="s">
        <v>1350</v>
      </c>
      <c r="D1135" s="499" t="s">
        <v>40</v>
      </c>
      <c r="E1135" s="500"/>
      <c r="F1135" s="501"/>
      <c r="G1135" s="502"/>
      <c r="H1135" s="154">
        <f t="shared" si="393"/>
        <v>0</v>
      </c>
      <c r="I1135" s="154">
        <f t="shared" si="394"/>
        <v>0</v>
      </c>
      <c r="J1135" s="508"/>
      <c r="K1135" s="509"/>
      <c r="L1135" s="510"/>
      <c r="M1135" s="165">
        <f t="shared" si="395"/>
        <v>0</v>
      </c>
      <c r="N1135" s="166">
        <f t="shared" si="396"/>
        <v>0</v>
      </c>
      <c r="O1135" s="521"/>
      <c r="P1135" s="8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</row>
    <row r="1136" spans="1:32" ht="15.75" customHeight="1" outlineLevel="1">
      <c r="A1136" s="8"/>
      <c r="B1136" s="136"/>
      <c r="C1136" s="193" t="s">
        <v>1351</v>
      </c>
      <c r="D1136" s="499" t="s">
        <v>40</v>
      </c>
      <c r="E1136" s="500"/>
      <c r="F1136" s="501"/>
      <c r="G1136" s="502"/>
      <c r="H1136" s="154">
        <f t="shared" si="393"/>
        <v>0</v>
      </c>
      <c r="I1136" s="154">
        <f t="shared" si="394"/>
        <v>0</v>
      </c>
      <c r="J1136" s="508"/>
      <c r="K1136" s="509"/>
      <c r="L1136" s="510"/>
      <c r="M1136" s="165">
        <f t="shared" si="395"/>
        <v>0</v>
      </c>
      <c r="N1136" s="166">
        <f t="shared" si="396"/>
        <v>0</v>
      </c>
      <c r="O1136" s="521"/>
      <c r="P1136" s="8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</row>
    <row r="1137" spans="1:32" ht="15.75" customHeight="1" outlineLevel="1">
      <c r="A1137" s="8"/>
      <c r="B1137" s="136"/>
      <c r="C1137" s="193" t="s">
        <v>1352</v>
      </c>
      <c r="D1137" s="499" t="s">
        <v>40</v>
      </c>
      <c r="E1137" s="500"/>
      <c r="F1137" s="501"/>
      <c r="G1137" s="502"/>
      <c r="H1137" s="154">
        <f t="shared" si="393"/>
        <v>0</v>
      </c>
      <c r="I1137" s="154">
        <f t="shared" si="394"/>
        <v>0</v>
      </c>
      <c r="J1137" s="508"/>
      <c r="K1137" s="509"/>
      <c r="L1137" s="510"/>
      <c r="M1137" s="165">
        <f t="shared" si="395"/>
        <v>0</v>
      </c>
      <c r="N1137" s="166">
        <f t="shared" si="396"/>
        <v>0</v>
      </c>
      <c r="O1137" s="521"/>
      <c r="P1137" s="8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</row>
    <row r="1138" spans="1:32" ht="15.75" customHeight="1" outlineLevel="1">
      <c r="A1138" s="8"/>
      <c r="B1138" s="136"/>
      <c r="C1138" s="193" t="s">
        <v>1353</v>
      </c>
      <c r="D1138" s="499" t="s">
        <v>40</v>
      </c>
      <c r="E1138" s="500"/>
      <c r="F1138" s="501"/>
      <c r="G1138" s="502"/>
      <c r="H1138" s="154">
        <f t="shared" si="393"/>
        <v>0</v>
      </c>
      <c r="I1138" s="154">
        <f t="shared" si="394"/>
        <v>0</v>
      </c>
      <c r="J1138" s="508"/>
      <c r="K1138" s="509"/>
      <c r="L1138" s="510"/>
      <c r="M1138" s="165">
        <f t="shared" si="395"/>
        <v>0</v>
      </c>
      <c r="N1138" s="166">
        <f t="shared" si="396"/>
        <v>0</v>
      </c>
      <c r="O1138" s="521"/>
      <c r="P1138" s="8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</row>
    <row r="1139" spans="1:32" ht="15.75" customHeight="1" outlineLevel="1">
      <c r="A1139" s="8"/>
      <c r="B1139" s="136"/>
      <c r="C1139" s="193" t="s">
        <v>1354</v>
      </c>
      <c r="D1139" s="499" t="s">
        <v>40</v>
      </c>
      <c r="E1139" s="500"/>
      <c r="F1139" s="501"/>
      <c r="G1139" s="502"/>
      <c r="H1139" s="154">
        <f t="shared" si="393"/>
        <v>0</v>
      </c>
      <c r="I1139" s="154">
        <f t="shared" si="394"/>
        <v>0</v>
      </c>
      <c r="J1139" s="508"/>
      <c r="K1139" s="509"/>
      <c r="L1139" s="510"/>
      <c r="M1139" s="165">
        <f t="shared" si="395"/>
        <v>0</v>
      </c>
      <c r="N1139" s="166">
        <f t="shared" si="396"/>
        <v>0</v>
      </c>
      <c r="O1139" s="521"/>
      <c r="P1139" s="8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</row>
    <row r="1140" spans="1:32" ht="15.75" customHeight="1" outlineLevel="1">
      <c r="A1140" s="8"/>
      <c r="B1140" s="136"/>
      <c r="C1140" s="193" t="s">
        <v>1355</v>
      </c>
      <c r="D1140" s="499" t="s">
        <v>40</v>
      </c>
      <c r="E1140" s="500"/>
      <c r="F1140" s="501"/>
      <c r="G1140" s="502"/>
      <c r="H1140" s="154">
        <f t="shared" si="393"/>
        <v>0</v>
      </c>
      <c r="I1140" s="154">
        <f t="shared" si="394"/>
        <v>0</v>
      </c>
      <c r="J1140" s="508"/>
      <c r="K1140" s="509"/>
      <c r="L1140" s="510"/>
      <c r="M1140" s="165">
        <f t="shared" si="395"/>
        <v>0</v>
      </c>
      <c r="N1140" s="166">
        <f t="shared" si="396"/>
        <v>0</v>
      </c>
      <c r="O1140" s="521"/>
      <c r="P1140" s="8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</row>
    <row r="1141" spans="1:32" ht="15.75" customHeight="1" outlineLevel="1">
      <c r="A1141" s="8"/>
      <c r="B1141" s="136"/>
      <c r="C1141" s="193" t="s">
        <v>1356</v>
      </c>
      <c r="D1141" s="499" t="s">
        <v>40</v>
      </c>
      <c r="E1141" s="500"/>
      <c r="F1141" s="501"/>
      <c r="G1141" s="502"/>
      <c r="H1141" s="154">
        <f t="shared" si="393"/>
        <v>0</v>
      </c>
      <c r="I1141" s="154">
        <f t="shared" si="394"/>
        <v>0</v>
      </c>
      <c r="J1141" s="508"/>
      <c r="K1141" s="509"/>
      <c r="L1141" s="510"/>
      <c r="M1141" s="165">
        <f t="shared" si="395"/>
        <v>0</v>
      </c>
      <c r="N1141" s="166">
        <f t="shared" si="396"/>
        <v>0</v>
      </c>
      <c r="O1141" s="521"/>
      <c r="P1141" s="8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</row>
    <row r="1142" spans="1:32" ht="15.75" customHeight="1" outlineLevel="1">
      <c r="A1142" s="8"/>
      <c r="B1142" s="136"/>
      <c r="C1142" s="193" t="s">
        <v>1357</v>
      </c>
      <c r="D1142" s="499" t="s">
        <v>40</v>
      </c>
      <c r="E1142" s="500"/>
      <c r="F1142" s="501"/>
      <c r="G1142" s="502"/>
      <c r="H1142" s="154">
        <f t="shared" si="393"/>
        <v>0</v>
      </c>
      <c r="I1142" s="154">
        <f t="shared" si="394"/>
        <v>0</v>
      </c>
      <c r="J1142" s="508"/>
      <c r="K1142" s="509"/>
      <c r="L1142" s="510"/>
      <c r="M1142" s="165">
        <f t="shared" si="395"/>
        <v>0</v>
      </c>
      <c r="N1142" s="166">
        <f t="shared" si="396"/>
        <v>0</v>
      </c>
      <c r="O1142" s="521"/>
      <c r="P1142" s="8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</row>
    <row r="1143" spans="1:32" ht="15.75" customHeight="1" outlineLevel="1">
      <c r="A1143" s="8"/>
      <c r="B1143" s="136"/>
      <c r="C1143" s="193" t="s">
        <v>1358</v>
      </c>
      <c r="D1143" s="499" t="s">
        <v>40</v>
      </c>
      <c r="E1143" s="500"/>
      <c r="F1143" s="501"/>
      <c r="G1143" s="502"/>
      <c r="H1143" s="154">
        <f t="shared" si="393"/>
        <v>0</v>
      </c>
      <c r="I1143" s="154">
        <f t="shared" si="394"/>
        <v>0</v>
      </c>
      <c r="J1143" s="508"/>
      <c r="K1143" s="509"/>
      <c r="L1143" s="510"/>
      <c r="M1143" s="165">
        <f t="shared" si="395"/>
        <v>0</v>
      </c>
      <c r="N1143" s="166">
        <f t="shared" si="396"/>
        <v>0</v>
      </c>
      <c r="O1143" s="521"/>
      <c r="P1143" s="8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</row>
    <row r="1144" spans="1:32" ht="15.75" customHeight="1" outlineLevel="1">
      <c r="A1144" s="8"/>
      <c r="B1144" s="136"/>
      <c r="C1144" s="193" t="s">
        <v>1274</v>
      </c>
      <c r="D1144" s="499" t="s">
        <v>40</v>
      </c>
      <c r="E1144" s="500"/>
      <c r="F1144" s="501"/>
      <c r="G1144" s="502"/>
      <c r="H1144" s="154">
        <f t="shared" si="393"/>
        <v>0</v>
      </c>
      <c r="I1144" s="154">
        <f t="shared" si="394"/>
        <v>0</v>
      </c>
      <c r="J1144" s="508"/>
      <c r="K1144" s="509"/>
      <c r="L1144" s="510"/>
      <c r="M1144" s="165">
        <f t="shared" si="395"/>
        <v>0</v>
      </c>
      <c r="N1144" s="166">
        <f t="shared" si="396"/>
        <v>0</v>
      </c>
      <c r="O1144" s="521"/>
      <c r="P1144" s="8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</row>
    <row r="1145" spans="1:32" ht="15.75" customHeight="1" outlineLevel="1">
      <c r="A1145" s="8"/>
      <c r="B1145" s="136"/>
      <c r="C1145" s="193" t="s">
        <v>1359</v>
      </c>
      <c r="D1145" s="499" t="s">
        <v>40</v>
      </c>
      <c r="E1145" s="500"/>
      <c r="F1145" s="501"/>
      <c r="G1145" s="502"/>
      <c r="H1145" s="154">
        <f t="shared" si="393"/>
        <v>0</v>
      </c>
      <c r="I1145" s="154">
        <f t="shared" si="394"/>
        <v>0</v>
      </c>
      <c r="J1145" s="508"/>
      <c r="K1145" s="509"/>
      <c r="L1145" s="510"/>
      <c r="M1145" s="165">
        <f t="shared" si="395"/>
        <v>0</v>
      </c>
      <c r="N1145" s="166">
        <f t="shared" si="396"/>
        <v>0</v>
      </c>
      <c r="O1145" s="521"/>
      <c r="P1145" s="8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</row>
    <row r="1146" spans="1:32" ht="15.75" customHeight="1" outlineLevel="1">
      <c r="A1146" s="8"/>
      <c r="B1146" s="136"/>
      <c r="C1146" s="193" t="s">
        <v>1360</v>
      </c>
      <c r="D1146" s="499" t="s">
        <v>40</v>
      </c>
      <c r="E1146" s="500"/>
      <c r="F1146" s="501"/>
      <c r="G1146" s="502"/>
      <c r="H1146" s="154">
        <f t="shared" si="393"/>
        <v>0</v>
      </c>
      <c r="I1146" s="154">
        <f t="shared" si="394"/>
        <v>0</v>
      </c>
      <c r="J1146" s="508"/>
      <c r="K1146" s="509"/>
      <c r="L1146" s="510"/>
      <c r="M1146" s="165">
        <f t="shared" si="395"/>
        <v>0</v>
      </c>
      <c r="N1146" s="166">
        <f t="shared" si="396"/>
        <v>0</v>
      </c>
      <c r="O1146" s="521"/>
      <c r="P1146" s="8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</row>
    <row r="1147" spans="1:32" ht="15.75" customHeight="1" outlineLevel="1">
      <c r="A1147" s="8"/>
      <c r="B1147" s="136"/>
      <c r="C1147" s="193" t="s">
        <v>1361</v>
      </c>
      <c r="D1147" s="499" t="s">
        <v>40</v>
      </c>
      <c r="E1147" s="500"/>
      <c r="F1147" s="501"/>
      <c r="G1147" s="502"/>
      <c r="H1147" s="154">
        <f t="shared" si="393"/>
        <v>0</v>
      </c>
      <c r="I1147" s="154">
        <f t="shared" si="394"/>
        <v>0</v>
      </c>
      <c r="J1147" s="508"/>
      <c r="K1147" s="509"/>
      <c r="L1147" s="510"/>
      <c r="M1147" s="165">
        <f t="shared" si="395"/>
        <v>0</v>
      </c>
      <c r="N1147" s="166">
        <f t="shared" si="396"/>
        <v>0</v>
      </c>
      <c r="O1147" s="521"/>
      <c r="P1147" s="8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</row>
    <row r="1148" spans="1:32" ht="15.75" customHeight="1" outlineLevel="1">
      <c r="A1148" s="8"/>
      <c r="B1148" s="136"/>
      <c r="C1148" s="193" t="s">
        <v>1362</v>
      </c>
      <c r="D1148" s="499" t="s">
        <v>40</v>
      </c>
      <c r="E1148" s="500"/>
      <c r="F1148" s="501"/>
      <c r="G1148" s="502"/>
      <c r="H1148" s="154">
        <f t="shared" si="393"/>
        <v>0</v>
      </c>
      <c r="I1148" s="154">
        <f t="shared" si="394"/>
        <v>0</v>
      </c>
      <c r="J1148" s="508"/>
      <c r="K1148" s="509"/>
      <c r="L1148" s="510"/>
      <c r="M1148" s="165">
        <f t="shared" si="395"/>
        <v>0</v>
      </c>
      <c r="N1148" s="166">
        <f t="shared" si="396"/>
        <v>0</v>
      </c>
      <c r="O1148" s="521"/>
      <c r="P1148" s="8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</row>
    <row r="1149" spans="1:32" ht="15.75" customHeight="1" outlineLevel="1">
      <c r="A1149" s="8"/>
      <c r="B1149" s="136"/>
      <c r="C1149" s="193" t="s">
        <v>1280</v>
      </c>
      <c r="D1149" s="499" t="s">
        <v>40</v>
      </c>
      <c r="E1149" s="500"/>
      <c r="F1149" s="501"/>
      <c r="G1149" s="502"/>
      <c r="H1149" s="154">
        <f t="shared" si="393"/>
        <v>0</v>
      </c>
      <c r="I1149" s="154">
        <f t="shared" si="394"/>
        <v>0</v>
      </c>
      <c r="J1149" s="508"/>
      <c r="K1149" s="509"/>
      <c r="L1149" s="510"/>
      <c r="M1149" s="165">
        <f t="shared" si="395"/>
        <v>0</v>
      </c>
      <c r="N1149" s="166">
        <f t="shared" si="396"/>
        <v>0</v>
      </c>
      <c r="O1149" s="521"/>
      <c r="P1149" s="8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</row>
    <row r="1150" spans="1:32" ht="15.75" customHeight="1" outlineLevel="1">
      <c r="A1150" s="8"/>
      <c r="B1150" s="136"/>
      <c r="C1150" s="193" t="s">
        <v>1281</v>
      </c>
      <c r="D1150" s="499" t="s">
        <v>40</v>
      </c>
      <c r="E1150" s="500"/>
      <c r="F1150" s="501"/>
      <c r="G1150" s="502"/>
      <c r="H1150" s="154">
        <f t="shared" si="393"/>
        <v>0</v>
      </c>
      <c r="I1150" s="154">
        <f t="shared" si="394"/>
        <v>0</v>
      </c>
      <c r="J1150" s="508"/>
      <c r="K1150" s="509"/>
      <c r="L1150" s="510"/>
      <c r="M1150" s="165">
        <f t="shared" si="395"/>
        <v>0</v>
      </c>
      <c r="N1150" s="166">
        <f t="shared" si="396"/>
        <v>0</v>
      </c>
      <c r="O1150" s="521"/>
      <c r="P1150" s="8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</row>
    <row r="1151" spans="1:32" ht="15.75" customHeight="1" outlineLevel="1">
      <c r="A1151" s="8"/>
      <c r="B1151" s="136"/>
      <c r="C1151" s="193" t="s">
        <v>75</v>
      </c>
      <c r="D1151" s="499" t="s">
        <v>40</v>
      </c>
      <c r="E1151" s="500"/>
      <c r="F1151" s="504"/>
      <c r="G1151" s="505"/>
      <c r="H1151" s="154">
        <f t="shared" si="393"/>
        <v>0</v>
      </c>
      <c r="I1151" s="154">
        <f t="shared" si="394"/>
        <v>0</v>
      </c>
      <c r="J1151" s="508"/>
      <c r="K1151" s="509"/>
      <c r="L1151" s="510"/>
      <c r="M1151" s="165">
        <f t="shared" si="395"/>
        <v>0</v>
      </c>
      <c r="N1151" s="166">
        <f t="shared" si="396"/>
        <v>0</v>
      </c>
      <c r="O1151" s="521"/>
      <c r="P1151" s="8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</row>
    <row r="1152" spans="1:32" ht="15.75" customHeight="1">
      <c r="A1152" s="298"/>
      <c r="B1152" s="206"/>
      <c r="C1152" s="303"/>
      <c r="D1152" s="208"/>
      <c r="E1152" s="417" t="s">
        <v>49</v>
      </c>
      <c r="F1152" s="405"/>
      <c r="G1152" s="414"/>
      <c r="H1152" s="415">
        <f>SUM(H1128:H1151)</f>
        <v>0</v>
      </c>
      <c r="I1152" s="410">
        <f>SUM(I1128:I1151)</f>
        <v>0</v>
      </c>
      <c r="J1152" s="412"/>
      <c r="K1152" s="387"/>
      <c r="L1152" s="390">
        <f>SUM(L1128:L1151)</f>
        <v>0</v>
      </c>
      <c r="M1152" s="390">
        <f>SUM(M1128:M1151)</f>
        <v>0</v>
      </c>
      <c r="N1152" s="211">
        <f>IF(M1152=0,0,(IF(I1152=M1152=0,1,(IF(I1152=0,1,M1152/I1152)))))</f>
        <v>0</v>
      </c>
      <c r="O1152" s="412"/>
      <c r="P1152" s="301"/>
      <c r="Q1152" s="301"/>
      <c r="R1152" s="302"/>
      <c r="S1152" s="302"/>
      <c r="T1152" s="302"/>
      <c r="U1152" s="302"/>
      <c r="V1152" s="302"/>
      <c r="W1152" s="302"/>
      <c r="X1152" s="302"/>
      <c r="Y1152" s="302"/>
      <c r="Z1152" s="302"/>
      <c r="AA1152" s="302"/>
      <c r="AB1152" s="302"/>
      <c r="AC1152" s="302"/>
      <c r="AD1152" s="302"/>
      <c r="AE1152" s="302"/>
      <c r="AF1152" s="302"/>
    </row>
    <row r="1153" spans="1:32" ht="15.75" customHeight="1">
      <c r="A1153" s="8"/>
      <c r="B1153" s="2"/>
      <c r="C1153" s="270"/>
      <c r="D1153" s="201"/>
      <c r="E1153" s="272"/>
      <c r="F1153" s="201"/>
      <c r="G1153" s="273"/>
      <c r="H1153" s="274"/>
      <c r="I1153" s="274"/>
      <c r="J1153" s="275"/>
      <c r="K1153" s="163"/>
      <c r="L1153" s="274"/>
      <c r="M1153" s="274"/>
      <c r="N1153" s="276"/>
      <c r="O1153" s="275"/>
      <c r="P1153" s="8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</row>
    <row r="1154" spans="1:32" ht="15.75" customHeight="1">
      <c r="A1154" s="8"/>
      <c r="B1154" s="2"/>
      <c r="C1154" s="270"/>
      <c r="D1154" s="201"/>
      <c r="E1154" s="272"/>
      <c r="F1154" s="201"/>
      <c r="G1154" s="273"/>
      <c r="H1154" s="274"/>
      <c r="I1154" s="274"/>
      <c r="J1154" s="275"/>
      <c r="K1154" s="163"/>
      <c r="L1154" s="274"/>
      <c r="M1154" s="274"/>
      <c r="N1154" s="276"/>
      <c r="O1154" s="275"/>
      <c r="P1154" s="8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</row>
    <row r="1155" spans="1:32" ht="15.75" customHeight="1">
      <c r="A1155" s="298"/>
      <c r="B1155" s="413">
        <v>32</v>
      </c>
      <c r="C1155" s="404" t="s">
        <v>133</v>
      </c>
      <c r="D1155" s="405"/>
      <c r="E1155" s="406"/>
      <c r="F1155" s="407"/>
      <c r="G1155" s="414"/>
      <c r="H1155" s="415"/>
      <c r="I1155" s="410"/>
      <c r="J1155" s="412"/>
      <c r="K1155" s="416"/>
      <c r="L1155" s="410"/>
      <c r="M1155" s="410"/>
      <c r="N1155" s="411"/>
      <c r="O1155" s="412"/>
      <c r="P1155" s="301"/>
      <c r="Q1155" s="301"/>
      <c r="R1155" s="302"/>
      <c r="S1155" s="302"/>
      <c r="T1155" s="302"/>
      <c r="U1155" s="302"/>
      <c r="V1155" s="302"/>
      <c r="W1155" s="302"/>
      <c r="X1155" s="302"/>
      <c r="Y1155" s="302"/>
      <c r="Z1155" s="302"/>
      <c r="AA1155" s="302"/>
      <c r="AB1155" s="302"/>
      <c r="AC1155" s="302"/>
      <c r="AD1155" s="302"/>
      <c r="AE1155" s="302"/>
      <c r="AF1155" s="302"/>
    </row>
    <row r="1156" spans="1:32" ht="15.75" customHeight="1" outlineLevel="1">
      <c r="A1156" s="298"/>
      <c r="B1156" s="369"/>
      <c r="C1156" s="193" t="s">
        <v>314</v>
      </c>
      <c r="D1156" s="485" t="s">
        <v>40</v>
      </c>
      <c r="E1156" s="482"/>
      <c r="F1156" s="483"/>
      <c r="G1156" s="484"/>
      <c r="H1156" s="180">
        <f>+G1156*E1156</f>
        <v>0</v>
      </c>
      <c r="I1156" s="180">
        <f>IF(D1156="SI",H1156,0)</f>
        <v>0</v>
      </c>
      <c r="J1156" s="506"/>
      <c r="K1156" s="507"/>
      <c r="L1156" s="491"/>
      <c r="M1156" s="196">
        <f>+L1156-I1156</f>
        <v>0</v>
      </c>
      <c r="N1156" s="198">
        <f t="shared" ref="N1156:N1161" si="397">IF(M1156=0,0,(IF(I1156=M1156=0,1,(IF(I1156=0,1,M1156/I1156)))))</f>
        <v>0</v>
      </c>
      <c r="O1156" s="506"/>
      <c r="P1156" s="301"/>
      <c r="Q1156" s="301"/>
      <c r="R1156" s="302"/>
      <c r="S1156" s="302"/>
      <c r="T1156" s="302"/>
      <c r="U1156" s="302"/>
      <c r="V1156" s="302"/>
      <c r="W1156" s="302"/>
      <c r="X1156" s="302"/>
      <c r="Y1156" s="302"/>
      <c r="Z1156" s="302"/>
      <c r="AA1156" s="302"/>
      <c r="AB1156" s="302"/>
      <c r="AC1156" s="302"/>
      <c r="AD1156" s="302"/>
      <c r="AE1156" s="302"/>
      <c r="AF1156" s="302"/>
    </row>
    <row r="1157" spans="1:32" ht="15.75" customHeight="1" outlineLevel="1">
      <c r="A1157" s="298"/>
      <c r="B1157" s="369"/>
      <c r="C1157" s="193" t="s">
        <v>1227</v>
      </c>
      <c r="D1157" s="485" t="s">
        <v>40</v>
      </c>
      <c r="E1157" s="482"/>
      <c r="F1157" s="483"/>
      <c r="G1157" s="484"/>
      <c r="H1157" s="180">
        <f>+G1157*E1157</f>
        <v>0</v>
      </c>
      <c r="I1157" s="180">
        <f>IF(D1157="SI",H1157,0)</f>
        <v>0</v>
      </c>
      <c r="J1157" s="506"/>
      <c r="K1157" s="507"/>
      <c r="L1157" s="491"/>
      <c r="M1157" s="196">
        <f>+L1157-I1157</f>
        <v>0</v>
      </c>
      <c r="N1157" s="198">
        <f t="shared" si="397"/>
        <v>0</v>
      </c>
      <c r="O1157" s="506"/>
      <c r="P1157" s="301"/>
      <c r="Q1157" s="301"/>
      <c r="R1157" s="302"/>
      <c r="S1157" s="302"/>
      <c r="T1157" s="302"/>
      <c r="U1157" s="302"/>
      <c r="V1157" s="302"/>
      <c r="W1157" s="302"/>
      <c r="X1157" s="302"/>
      <c r="Y1157" s="302"/>
      <c r="Z1157" s="302"/>
      <c r="AA1157" s="302"/>
      <c r="AB1157" s="302"/>
      <c r="AC1157" s="302"/>
      <c r="AD1157" s="302"/>
      <c r="AE1157" s="302"/>
      <c r="AF1157" s="302"/>
    </row>
    <row r="1158" spans="1:32" ht="15.75" customHeight="1" outlineLevel="1">
      <c r="A1158" s="298"/>
      <c r="B1158" s="369"/>
      <c r="C1158" s="193" t="s">
        <v>1363</v>
      </c>
      <c r="D1158" s="485" t="s">
        <v>40</v>
      </c>
      <c r="E1158" s="482"/>
      <c r="F1158" s="483"/>
      <c r="G1158" s="484"/>
      <c r="H1158" s="180">
        <f>+G1158*E1158</f>
        <v>0</v>
      </c>
      <c r="I1158" s="180">
        <f>IF(D1158="SI",H1158,0)</f>
        <v>0</v>
      </c>
      <c r="J1158" s="506"/>
      <c r="K1158" s="507"/>
      <c r="L1158" s="491"/>
      <c r="M1158" s="196">
        <f>+L1158-I1158</f>
        <v>0</v>
      </c>
      <c r="N1158" s="198">
        <f t="shared" si="397"/>
        <v>0</v>
      </c>
      <c r="O1158" s="506"/>
      <c r="P1158" s="301"/>
      <c r="Q1158" s="301"/>
      <c r="R1158" s="302"/>
      <c r="S1158" s="302"/>
      <c r="T1158" s="302"/>
      <c r="U1158" s="302"/>
      <c r="V1158" s="302"/>
      <c r="W1158" s="302"/>
      <c r="X1158" s="302"/>
      <c r="Y1158" s="302"/>
      <c r="Z1158" s="302"/>
      <c r="AA1158" s="302"/>
      <c r="AB1158" s="302"/>
      <c r="AC1158" s="302"/>
      <c r="AD1158" s="302"/>
      <c r="AE1158" s="302"/>
      <c r="AF1158" s="302"/>
    </row>
    <row r="1159" spans="1:32" ht="15.75" customHeight="1" outlineLevel="1">
      <c r="A1159" s="298"/>
      <c r="B1159" s="369"/>
      <c r="C1159" s="193" t="s">
        <v>1364</v>
      </c>
      <c r="D1159" s="485" t="s">
        <v>40</v>
      </c>
      <c r="E1159" s="482"/>
      <c r="F1159" s="483"/>
      <c r="G1159" s="484"/>
      <c r="H1159" s="180">
        <f>+G1159*E1159</f>
        <v>0</v>
      </c>
      <c r="I1159" s="180">
        <f>IF(D1159="SI",H1159,0)</f>
        <v>0</v>
      </c>
      <c r="J1159" s="506"/>
      <c r="K1159" s="507"/>
      <c r="L1159" s="491"/>
      <c r="M1159" s="196">
        <f>+L1159-I1159</f>
        <v>0</v>
      </c>
      <c r="N1159" s="198">
        <f t="shared" si="397"/>
        <v>0</v>
      </c>
      <c r="O1159" s="506"/>
      <c r="P1159" s="301"/>
      <c r="Q1159" s="301"/>
      <c r="R1159" s="302"/>
      <c r="S1159" s="302"/>
      <c r="T1159" s="302"/>
      <c r="U1159" s="302"/>
      <c r="V1159" s="302"/>
      <c r="W1159" s="302"/>
      <c r="X1159" s="302"/>
      <c r="Y1159" s="302"/>
      <c r="Z1159" s="302"/>
      <c r="AA1159" s="302"/>
      <c r="AB1159" s="302"/>
      <c r="AC1159" s="302"/>
      <c r="AD1159" s="302"/>
      <c r="AE1159" s="302"/>
      <c r="AF1159" s="302"/>
    </row>
    <row r="1160" spans="1:32" ht="15.75" customHeight="1" outlineLevel="1">
      <c r="A1160" s="298"/>
      <c r="B1160" s="369"/>
      <c r="C1160" s="193" t="s">
        <v>75</v>
      </c>
      <c r="D1160" s="485" t="s">
        <v>40</v>
      </c>
      <c r="E1160" s="482"/>
      <c r="F1160" s="483"/>
      <c r="G1160" s="484"/>
      <c r="H1160" s="180">
        <f>+G1160*E1160</f>
        <v>0</v>
      </c>
      <c r="I1160" s="180">
        <f>IF(D1160="SI",H1160,0)</f>
        <v>0</v>
      </c>
      <c r="J1160" s="506"/>
      <c r="K1160" s="507"/>
      <c r="L1160" s="491"/>
      <c r="M1160" s="196">
        <f>+L1160-I1160</f>
        <v>0</v>
      </c>
      <c r="N1160" s="198">
        <f t="shared" si="397"/>
        <v>0</v>
      </c>
      <c r="O1160" s="506"/>
      <c r="P1160" s="301"/>
      <c r="Q1160" s="301"/>
      <c r="R1160" s="302"/>
      <c r="S1160" s="302"/>
      <c r="T1160" s="302"/>
      <c r="U1160" s="302"/>
      <c r="V1160" s="302"/>
      <c r="W1160" s="302"/>
      <c r="X1160" s="302"/>
      <c r="Y1160" s="302"/>
      <c r="Z1160" s="302"/>
      <c r="AA1160" s="302"/>
      <c r="AB1160" s="302"/>
      <c r="AC1160" s="302"/>
      <c r="AD1160" s="302"/>
      <c r="AE1160" s="302"/>
      <c r="AF1160" s="302"/>
    </row>
    <row r="1161" spans="1:32" ht="15.75" customHeight="1">
      <c r="A1161" s="298"/>
      <c r="B1161" s="206"/>
      <c r="C1161" s="303"/>
      <c r="D1161" s="208"/>
      <c r="E1161" s="417" t="s">
        <v>49</v>
      </c>
      <c r="F1161" s="405"/>
      <c r="G1161" s="414"/>
      <c r="H1161" s="415">
        <f>SUM(H1156:H1160)</f>
        <v>0</v>
      </c>
      <c r="I1161" s="410">
        <f>SUM(I1156:I1160)</f>
        <v>0</v>
      </c>
      <c r="J1161" s="412"/>
      <c r="K1161" s="387"/>
      <c r="L1161" s="390">
        <f>SUM(L1156:L1160)</f>
        <v>0</v>
      </c>
      <c r="M1161" s="390">
        <f>SUM(M1156:M1160)</f>
        <v>0</v>
      </c>
      <c r="N1161" s="211">
        <f t="shared" si="397"/>
        <v>0</v>
      </c>
      <c r="O1161" s="412"/>
      <c r="P1161" s="301"/>
      <c r="Q1161" s="301"/>
      <c r="R1161" s="302"/>
      <c r="S1161" s="302"/>
      <c r="T1161" s="302"/>
      <c r="U1161" s="302"/>
      <c r="V1161" s="302"/>
      <c r="W1161" s="302"/>
      <c r="X1161" s="302"/>
      <c r="Y1161" s="302"/>
      <c r="Z1161" s="302"/>
      <c r="AA1161" s="302"/>
      <c r="AB1161" s="302"/>
      <c r="AC1161" s="302"/>
      <c r="AD1161" s="302"/>
      <c r="AE1161" s="302"/>
      <c r="AF1161" s="302"/>
    </row>
    <row r="1162" spans="1:32" ht="15.75" customHeight="1">
      <c r="A1162" s="298"/>
      <c r="B1162" s="206"/>
      <c r="C1162" s="303"/>
      <c r="D1162" s="208"/>
      <c r="E1162" s="421"/>
      <c r="F1162" s="422"/>
      <c r="G1162" s="423"/>
      <c r="H1162" s="424"/>
      <c r="I1162" s="424"/>
      <c r="J1162" s="425"/>
      <c r="K1162" s="322"/>
      <c r="L1162" s="424"/>
      <c r="M1162" s="424"/>
      <c r="N1162" s="426"/>
      <c r="O1162" s="425"/>
      <c r="P1162" s="301"/>
      <c r="Q1162" s="301"/>
      <c r="R1162" s="302"/>
      <c r="S1162" s="302"/>
      <c r="T1162" s="302"/>
      <c r="U1162" s="302"/>
      <c r="V1162" s="302"/>
      <c r="W1162" s="302"/>
      <c r="X1162" s="302"/>
      <c r="Y1162" s="302"/>
      <c r="Z1162" s="302"/>
      <c r="AA1162" s="302"/>
      <c r="AB1162" s="302"/>
      <c r="AC1162" s="302"/>
      <c r="AD1162" s="302"/>
      <c r="AE1162" s="302"/>
      <c r="AF1162" s="302"/>
    </row>
    <row r="1163" spans="1:32" ht="15.75" customHeight="1">
      <c r="A1163" s="17"/>
      <c r="B1163" s="223"/>
      <c r="C1163" s="222"/>
      <c r="D1163" s="212"/>
      <c r="E1163" s="223"/>
      <c r="F1163" s="224"/>
      <c r="G1163" s="225"/>
      <c r="H1163" s="221"/>
      <c r="I1163" s="221"/>
      <c r="J1163" s="219"/>
      <c r="K1163" s="220"/>
      <c r="L1163" s="221"/>
      <c r="M1163" s="221"/>
      <c r="N1163" s="53"/>
      <c r="O1163" s="219"/>
      <c r="P1163" s="41"/>
      <c r="Q1163" s="41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43"/>
      <c r="AF1163" s="43"/>
    </row>
    <row r="1164" spans="1:32" ht="15.75" customHeight="1">
      <c r="A1164" s="298"/>
      <c r="B1164" s="427"/>
      <c r="C1164" s="428" t="s">
        <v>195</v>
      </c>
      <c r="D1164" s="575"/>
      <c r="E1164" s="568"/>
      <c r="F1164" s="568"/>
      <c r="G1164" s="571"/>
      <c r="H1164" s="590"/>
      <c r="I1164" s="571"/>
      <c r="J1164" s="591"/>
      <c r="K1164" s="568"/>
      <c r="L1164" s="568"/>
      <c r="M1164" s="574"/>
      <c r="N1164" s="575"/>
      <c r="O1164" s="571"/>
      <c r="P1164" s="301"/>
      <c r="Q1164" s="301"/>
      <c r="R1164" s="302"/>
      <c r="S1164" s="302"/>
      <c r="T1164" s="302"/>
      <c r="U1164" s="302"/>
      <c r="V1164" s="302"/>
      <c r="W1164" s="302"/>
      <c r="X1164" s="302"/>
      <c r="Y1164" s="302"/>
      <c r="Z1164" s="302"/>
      <c r="AA1164" s="302"/>
      <c r="AB1164" s="302"/>
      <c r="AC1164" s="302"/>
      <c r="AD1164" s="302"/>
      <c r="AE1164" s="302"/>
      <c r="AF1164" s="302"/>
    </row>
    <row r="1165" spans="1:32" ht="15.75" customHeight="1" outlineLevel="1">
      <c r="A1165" s="298"/>
      <c r="B1165" s="427">
        <v>46</v>
      </c>
      <c r="C1165" s="193" t="s">
        <v>1365</v>
      </c>
      <c r="D1165" s="485" t="s">
        <v>40</v>
      </c>
      <c r="E1165" s="482"/>
      <c r="F1165" s="483"/>
      <c r="G1165" s="484"/>
      <c r="H1165" s="180">
        <f>G1165*E1165</f>
        <v>0</v>
      </c>
      <c r="I1165" s="429">
        <f>IF(D1165="SI",H1165,0)</f>
        <v>0</v>
      </c>
      <c r="J1165" s="506"/>
      <c r="K1165" s="507"/>
      <c r="L1165" s="491">
        <v>0</v>
      </c>
      <c r="M1165" s="196">
        <f>+L1165-I1165</f>
        <v>0</v>
      </c>
      <c r="N1165" s="198">
        <f>IF(M1165=0,0,(IF(I1165=M1165=0,1,(IF(I1165=0,1,M1165/I1165)))))</f>
        <v>0</v>
      </c>
      <c r="O1165" s="506"/>
      <c r="P1165" s="301"/>
      <c r="Q1165" s="301"/>
      <c r="R1165" s="302"/>
      <c r="S1165" s="302"/>
      <c r="T1165" s="302"/>
      <c r="U1165" s="302"/>
      <c r="V1165" s="302"/>
      <c r="W1165" s="302"/>
      <c r="X1165" s="302"/>
      <c r="Y1165" s="302"/>
      <c r="Z1165" s="302"/>
      <c r="AA1165" s="302"/>
      <c r="AB1165" s="302"/>
      <c r="AC1165" s="302"/>
      <c r="AD1165" s="302"/>
      <c r="AE1165" s="302"/>
      <c r="AF1165" s="302"/>
    </row>
    <row r="1166" spans="1:32" ht="16.5" customHeight="1" outlineLevel="1">
      <c r="A1166" s="298"/>
      <c r="B1166" s="581">
        <v>47</v>
      </c>
      <c r="C1166" s="430" t="s">
        <v>1366</v>
      </c>
      <c r="D1166" s="485" t="s">
        <v>40</v>
      </c>
      <c r="E1166" s="482"/>
      <c r="F1166" s="483"/>
      <c r="G1166" s="484"/>
      <c r="H1166" s="180">
        <f>G1166*E1166</f>
        <v>0</v>
      </c>
      <c r="I1166" s="429">
        <f>IF(D1166="SI",H1166,0)</f>
        <v>0</v>
      </c>
      <c r="J1166" s="506"/>
      <c r="K1166" s="507"/>
      <c r="L1166" s="491">
        <v>0</v>
      </c>
      <c r="M1166" s="196">
        <f>+L1166-I1166</f>
        <v>0</v>
      </c>
      <c r="N1166" s="198">
        <f>IF(M1166=0,0,(IF(I1166=M1166=0,1,(IF(I1166=0,1,M1166/I1166)))))</f>
        <v>0</v>
      </c>
      <c r="O1166" s="506"/>
      <c r="P1166" s="301"/>
      <c r="Q1166" s="301"/>
      <c r="R1166" s="302"/>
      <c r="S1166" s="302"/>
      <c r="T1166" s="302"/>
      <c r="U1166" s="302"/>
      <c r="V1166" s="302"/>
      <c r="W1166" s="302"/>
      <c r="X1166" s="302"/>
      <c r="Y1166" s="302"/>
      <c r="Z1166" s="302"/>
      <c r="AA1166" s="302"/>
      <c r="AB1166" s="302"/>
      <c r="AC1166" s="302"/>
      <c r="AD1166" s="302"/>
      <c r="AE1166" s="302"/>
      <c r="AF1166" s="302"/>
    </row>
    <row r="1167" spans="1:32" ht="16.5" customHeight="1" outlineLevel="1">
      <c r="A1167" s="298"/>
      <c r="B1167" s="582"/>
      <c r="C1167" s="193" t="s">
        <v>75</v>
      </c>
      <c r="D1167" s="485" t="s">
        <v>40</v>
      </c>
      <c r="E1167" s="482"/>
      <c r="F1167" s="483"/>
      <c r="G1167" s="484"/>
      <c r="H1167" s="180">
        <f>G1167*E1167</f>
        <v>0</v>
      </c>
      <c r="I1167" s="429">
        <f>IF(D1167="SI",H1167,0)</f>
        <v>0</v>
      </c>
      <c r="J1167" s="506"/>
      <c r="K1167" s="507"/>
      <c r="L1167" s="491">
        <v>0</v>
      </c>
      <c r="M1167" s="196">
        <f>+L1167-I1167</f>
        <v>0</v>
      </c>
      <c r="N1167" s="198">
        <f>IF(M1167=0,0,(IF(I1167=M1167=0,1,(IF(I1167=0,1,M1167/I1167)))))</f>
        <v>0</v>
      </c>
      <c r="O1167" s="506"/>
      <c r="P1167" s="301"/>
      <c r="Q1167" s="301"/>
      <c r="R1167" s="302"/>
      <c r="S1167" s="302"/>
      <c r="T1167" s="302"/>
      <c r="U1167" s="302"/>
      <c r="V1167" s="302"/>
      <c r="W1167" s="302"/>
      <c r="X1167" s="302"/>
      <c r="Y1167" s="302"/>
      <c r="Z1167" s="302"/>
      <c r="AA1167" s="302"/>
      <c r="AB1167" s="302"/>
      <c r="AC1167" s="302"/>
      <c r="AD1167" s="302"/>
      <c r="AE1167" s="302"/>
      <c r="AF1167" s="302"/>
    </row>
    <row r="1168" spans="1:32" ht="15.75" customHeight="1">
      <c r="A1168" s="298"/>
      <c r="B1168" s="206"/>
      <c r="C1168" s="303"/>
      <c r="D1168" s="208"/>
      <c r="E1168" s="575" t="s">
        <v>49</v>
      </c>
      <c r="F1168" s="568"/>
      <c r="G1168" s="574"/>
      <c r="H1168" s="431">
        <f>SUM(H1165:H1167)</f>
        <v>0</v>
      </c>
      <c r="I1168" s="431">
        <f>SUM(I1165:I1167)</f>
        <v>0</v>
      </c>
      <c r="J1168" s="432"/>
      <c r="K1168" s="387"/>
      <c r="L1168" s="390">
        <f>SUM(L1165:L1167)</f>
        <v>0</v>
      </c>
      <c r="M1168" s="390">
        <f>SUM(M1165:M1167)</f>
        <v>0</v>
      </c>
      <c r="N1168" s="211">
        <f>IF(M1168=0,0,(IF(I1168=M1168=0,1,(IF(I1168=0,1,M1168/I1168)))))</f>
        <v>0</v>
      </c>
      <c r="O1168" s="432"/>
      <c r="P1168" s="301"/>
      <c r="Q1168" s="301"/>
      <c r="R1168" s="302"/>
      <c r="S1168" s="302"/>
      <c r="T1168" s="302"/>
      <c r="U1168" s="302"/>
      <c r="V1168" s="302"/>
      <c r="W1168" s="302"/>
      <c r="X1168" s="302"/>
      <c r="Y1168" s="302"/>
      <c r="Z1168" s="302"/>
      <c r="AA1168" s="302"/>
      <c r="AB1168" s="302"/>
      <c r="AC1168" s="302"/>
      <c r="AD1168" s="302"/>
      <c r="AE1168" s="302"/>
      <c r="AF1168" s="302"/>
    </row>
    <row r="1169" spans="1:32" ht="15.75" customHeight="1">
      <c r="A1169" s="17"/>
      <c r="B1169" s="223"/>
      <c r="C1169" s="222"/>
      <c r="D1169" s="212"/>
      <c r="E1169" s="223"/>
      <c r="F1169" s="224"/>
      <c r="G1169" s="225"/>
      <c r="H1169" s="221"/>
      <c r="I1169" s="221"/>
      <c r="J1169" s="219"/>
      <c r="K1169" s="220"/>
      <c r="L1169" s="221"/>
      <c r="M1169" s="221"/>
      <c r="N1169" s="53"/>
      <c r="O1169" s="219"/>
      <c r="P1169" s="41"/>
      <c r="Q1169" s="41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43"/>
      <c r="AF1169" s="43"/>
    </row>
    <row r="1170" spans="1:32" ht="15.75" customHeight="1">
      <c r="A1170" s="298"/>
      <c r="B1170" s="433"/>
      <c r="C1170" s="434" t="s">
        <v>208</v>
      </c>
      <c r="D1170" s="434"/>
      <c r="E1170" s="435"/>
      <c r="F1170" s="434"/>
      <c r="G1170" s="436"/>
      <c r="H1170" s="436"/>
      <c r="I1170" s="436"/>
      <c r="J1170" s="437"/>
      <c r="K1170" s="416"/>
      <c r="L1170" s="436"/>
      <c r="M1170" s="436"/>
      <c r="N1170" s="438"/>
      <c r="O1170" s="437"/>
      <c r="P1170" s="301"/>
      <c r="Q1170" s="301"/>
      <c r="R1170" s="302"/>
      <c r="S1170" s="302"/>
      <c r="T1170" s="302"/>
      <c r="U1170" s="302"/>
      <c r="V1170" s="302"/>
      <c r="W1170" s="302"/>
      <c r="X1170" s="302"/>
      <c r="Y1170" s="302"/>
      <c r="Z1170" s="302"/>
      <c r="AA1170" s="302"/>
      <c r="AB1170" s="302"/>
      <c r="AC1170" s="302"/>
      <c r="AD1170" s="302"/>
      <c r="AE1170" s="302"/>
      <c r="AF1170" s="302"/>
    </row>
    <row r="1171" spans="1:32" ht="15.75" customHeight="1" outlineLevel="1">
      <c r="A1171" s="298"/>
      <c r="B1171" s="433">
        <v>48</v>
      </c>
      <c r="C1171" s="193" t="s">
        <v>1367</v>
      </c>
      <c r="D1171" s="485" t="s">
        <v>40</v>
      </c>
      <c r="E1171" s="482"/>
      <c r="F1171" s="483"/>
      <c r="G1171" s="484"/>
      <c r="H1171" s="180">
        <f>G1171*E1171</f>
        <v>0</v>
      </c>
      <c r="I1171" s="429">
        <f>IF(D1171="SI",H1171,0)</f>
        <v>0</v>
      </c>
      <c r="J1171" s="506"/>
      <c r="K1171" s="507"/>
      <c r="L1171" s="491">
        <v>0</v>
      </c>
      <c r="M1171" s="196">
        <f>+L1171-I1171</f>
        <v>0</v>
      </c>
      <c r="N1171" s="198">
        <f>IF(M1171=0,0,(IF(I1171=M1171=0,1,(IF(I1171=0,1,M1171/I1171)))))</f>
        <v>0</v>
      </c>
      <c r="O1171" s="506"/>
      <c r="P1171" s="301"/>
      <c r="Q1171" s="301"/>
      <c r="R1171" s="302"/>
      <c r="S1171" s="302"/>
      <c r="T1171" s="302"/>
      <c r="U1171" s="302"/>
      <c r="V1171" s="302"/>
      <c r="W1171" s="302"/>
      <c r="X1171" s="302"/>
      <c r="Y1171" s="302"/>
      <c r="Z1171" s="302"/>
      <c r="AA1171" s="302"/>
      <c r="AB1171" s="302"/>
      <c r="AC1171" s="302"/>
      <c r="AD1171" s="302"/>
      <c r="AE1171" s="302"/>
      <c r="AF1171" s="302"/>
    </row>
    <row r="1172" spans="1:32" ht="16.5" customHeight="1" outlineLevel="1">
      <c r="A1172" s="298"/>
      <c r="B1172" s="583">
        <v>49</v>
      </c>
      <c r="C1172" s="430" t="s">
        <v>1368</v>
      </c>
      <c r="D1172" s="485" t="s">
        <v>40</v>
      </c>
      <c r="E1172" s="482"/>
      <c r="F1172" s="483"/>
      <c r="G1172" s="484"/>
      <c r="H1172" s="180">
        <f>G1172*E1172</f>
        <v>0</v>
      </c>
      <c r="I1172" s="429">
        <f>IF(D1172="SI",H1172,0)</f>
        <v>0</v>
      </c>
      <c r="J1172" s="506"/>
      <c r="K1172" s="507"/>
      <c r="L1172" s="491">
        <v>0</v>
      </c>
      <c r="M1172" s="196">
        <f>+L1172-I1172</f>
        <v>0</v>
      </c>
      <c r="N1172" s="198">
        <f>IF(M1172=0,0,(IF(I1172=M1172=0,1,(IF(I1172=0,1,M1172/I1172)))))</f>
        <v>0</v>
      </c>
      <c r="O1172" s="506"/>
      <c r="P1172" s="301"/>
      <c r="Q1172" s="301"/>
      <c r="R1172" s="302"/>
      <c r="S1172" s="302"/>
      <c r="T1172" s="302"/>
      <c r="U1172" s="302"/>
      <c r="V1172" s="302"/>
      <c r="W1172" s="302"/>
      <c r="X1172" s="302"/>
      <c r="Y1172" s="302"/>
      <c r="Z1172" s="302"/>
      <c r="AA1172" s="302"/>
      <c r="AB1172" s="302"/>
      <c r="AC1172" s="302"/>
      <c r="AD1172" s="302"/>
      <c r="AE1172" s="302"/>
      <c r="AF1172" s="302"/>
    </row>
    <row r="1173" spans="1:32" ht="15.75" customHeight="1" outlineLevel="1">
      <c r="A1173" s="298"/>
      <c r="B1173" s="582"/>
      <c r="C1173" s="193" t="s">
        <v>75</v>
      </c>
      <c r="D1173" s="485" t="s">
        <v>40</v>
      </c>
      <c r="E1173" s="482"/>
      <c r="F1173" s="483"/>
      <c r="G1173" s="484"/>
      <c r="H1173" s="180">
        <f>G1173*E1173</f>
        <v>0</v>
      </c>
      <c r="I1173" s="429">
        <f>IF(D1173="SI",H1173,0)</f>
        <v>0</v>
      </c>
      <c r="J1173" s="506"/>
      <c r="K1173" s="507"/>
      <c r="L1173" s="491">
        <v>0</v>
      </c>
      <c r="M1173" s="196">
        <f>+L1173-I1173</f>
        <v>0</v>
      </c>
      <c r="N1173" s="198">
        <f>IF(M1173=0,0,(IF(I1173=M1173=0,1,(IF(I1173=0,1,M1173/I1173)))))</f>
        <v>0</v>
      </c>
      <c r="O1173" s="506"/>
      <c r="P1173" s="301"/>
      <c r="Q1173" s="301"/>
      <c r="R1173" s="302"/>
      <c r="S1173" s="302"/>
      <c r="T1173" s="302"/>
      <c r="U1173" s="302"/>
      <c r="V1173" s="302"/>
      <c r="W1173" s="302"/>
      <c r="X1173" s="302"/>
      <c r="Y1173" s="302"/>
      <c r="Z1173" s="302"/>
      <c r="AA1173" s="302"/>
      <c r="AB1173" s="302"/>
      <c r="AC1173" s="302"/>
      <c r="AD1173" s="302"/>
      <c r="AE1173" s="302"/>
      <c r="AF1173" s="302"/>
    </row>
    <row r="1174" spans="1:32" ht="15.75" customHeight="1">
      <c r="A1174" s="298"/>
      <c r="B1174" s="206"/>
      <c r="C1174" s="383"/>
      <c r="D1174" s="208"/>
      <c r="E1174" s="435" t="s">
        <v>49</v>
      </c>
      <c r="F1174" s="434"/>
      <c r="G1174" s="436"/>
      <c r="H1174" s="436">
        <f>SUM(H1171:H1173)</f>
        <v>0</v>
      </c>
      <c r="I1174" s="436">
        <f>SUM(I1171:I1173)</f>
        <v>0</v>
      </c>
      <c r="J1174" s="437"/>
      <c r="K1174" s="387"/>
      <c r="L1174" s="390">
        <f>SUM(L1171:L1173)</f>
        <v>0</v>
      </c>
      <c r="M1174" s="390">
        <f>SUM(M1171:M1173)</f>
        <v>0</v>
      </c>
      <c r="N1174" s="211">
        <f>IF(M1174=0,0,(IF(I1174=M1174=0,1,(IF(I1174=0,1,M1174/I1174)))))</f>
        <v>0</v>
      </c>
      <c r="O1174" s="520"/>
      <c r="P1174" s="301"/>
      <c r="Q1174" s="301"/>
      <c r="R1174" s="302"/>
      <c r="S1174" s="302"/>
      <c r="T1174" s="302"/>
      <c r="U1174" s="302"/>
      <c r="V1174" s="302"/>
      <c r="W1174" s="302"/>
      <c r="X1174" s="302"/>
      <c r="Y1174" s="302"/>
      <c r="Z1174" s="302"/>
      <c r="AA1174" s="302"/>
      <c r="AB1174" s="302"/>
      <c r="AC1174" s="302"/>
      <c r="AD1174" s="302"/>
      <c r="AE1174" s="302"/>
      <c r="AF1174" s="302"/>
    </row>
    <row r="1175" spans="1:32" ht="15.75" customHeight="1">
      <c r="A1175" s="17"/>
      <c r="B1175" s="223"/>
      <c r="C1175" s="222"/>
      <c r="D1175" s="212"/>
      <c r="E1175" s="223"/>
      <c r="F1175" s="224"/>
      <c r="G1175" s="225"/>
      <c r="H1175" s="221"/>
      <c r="I1175" s="221"/>
      <c r="J1175" s="219"/>
      <c r="K1175" s="220"/>
      <c r="L1175" s="221"/>
      <c r="M1175" s="221"/>
      <c r="N1175" s="53"/>
      <c r="O1175" s="219"/>
      <c r="P1175" s="41"/>
      <c r="Q1175" s="41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43"/>
      <c r="AF1175" s="43"/>
    </row>
    <row r="1176" spans="1:32" ht="15.75" customHeight="1">
      <c r="A1176" s="17"/>
      <c r="B1176" s="580"/>
      <c r="C1176" s="558"/>
      <c r="D1176" s="212"/>
      <c r="E1176" s="223"/>
      <c r="F1176" s="224"/>
      <c r="G1176" s="225"/>
      <c r="H1176" s="221"/>
      <c r="I1176" s="221"/>
      <c r="J1176" s="219"/>
      <c r="K1176" s="220"/>
      <c r="L1176" s="221"/>
      <c r="M1176" s="221"/>
      <c r="N1176" s="53"/>
      <c r="O1176" s="219"/>
      <c r="P1176" s="41"/>
      <c r="Q1176" s="41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43"/>
      <c r="AF1176" s="43"/>
    </row>
    <row r="1177" spans="1:32" ht="15.75" customHeight="1">
      <c r="A1177" s="298"/>
      <c r="B1177" s="577" t="s">
        <v>217</v>
      </c>
      <c r="C1177" s="574"/>
      <c r="D1177" s="439"/>
      <c r="E1177" s="440"/>
      <c r="F1177" s="441"/>
      <c r="G1177" s="442"/>
      <c r="H1177" s="442"/>
      <c r="I1177" s="442"/>
      <c r="J1177" s="443"/>
      <c r="K1177" s="444"/>
      <c r="L1177" s="442"/>
      <c r="M1177" s="442"/>
      <c r="N1177" s="445"/>
      <c r="O1177" s="446"/>
      <c r="P1177" s="301"/>
      <c r="Q1177" s="301"/>
      <c r="R1177" s="302"/>
      <c r="S1177" s="302"/>
      <c r="T1177" s="302"/>
      <c r="U1177" s="302"/>
      <c r="V1177" s="302"/>
      <c r="W1177" s="302"/>
      <c r="X1177" s="302"/>
      <c r="Y1177" s="302"/>
      <c r="Z1177" s="302"/>
      <c r="AA1177" s="302"/>
      <c r="AB1177" s="302"/>
      <c r="AC1177" s="302"/>
      <c r="AD1177" s="302"/>
      <c r="AE1177" s="302"/>
      <c r="AF1177" s="302"/>
    </row>
    <row r="1178" spans="1:32" ht="15.75" customHeight="1">
      <c r="A1178" s="298"/>
      <c r="B1178" s="447"/>
      <c r="C1178" s="222"/>
      <c r="D1178" s="212"/>
      <c r="E1178" s="223"/>
      <c r="F1178" s="224"/>
      <c r="G1178" s="225"/>
      <c r="H1178" s="221"/>
      <c r="I1178" s="221"/>
      <c r="J1178" s="219"/>
      <c r="K1178" s="220"/>
      <c r="L1178" s="221"/>
      <c r="M1178" s="221"/>
      <c r="N1178" s="53"/>
      <c r="O1178" s="219"/>
      <c r="P1178" s="301"/>
      <c r="Q1178" s="301"/>
      <c r="R1178" s="302"/>
      <c r="S1178" s="302"/>
      <c r="T1178" s="302"/>
      <c r="U1178" s="302"/>
      <c r="V1178" s="302"/>
      <c r="W1178" s="302"/>
      <c r="X1178" s="302"/>
      <c r="Y1178" s="302"/>
      <c r="Z1178" s="302"/>
      <c r="AA1178" s="302"/>
      <c r="AB1178" s="302"/>
      <c r="AC1178" s="302"/>
      <c r="AD1178" s="302"/>
      <c r="AE1178" s="302"/>
      <c r="AF1178" s="302"/>
    </row>
    <row r="1179" spans="1:32" ht="15.75" customHeight="1">
      <c r="A1179" s="298"/>
      <c r="B1179" s="448">
        <v>50</v>
      </c>
      <c r="C1179" s="449" t="s">
        <v>1369</v>
      </c>
      <c r="D1179" s="439"/>
      <c r="E1179" s="440"/>
      <c r="F1179" s="441"/>
      <c r="G1179" s="442"/>
      <c r="H1179" s="442"/>
      <c r="I1179" s="442"/>
      <c r="J1179" s="443"/>
      <c r="K1179" s="444"/>
      <c r="L1179" s="442"/>
      <c r="M1179" s="442"/>
      <c r="N1179" s="445"/>
      <c r="O1179" s="446"/>
      <c r="P1179" s="301"/>
      <c r="Q1179" s="301"/>
      <c r="R1179" s="302"/>
      <c r="S1179" s="302"/>
      <c r="T1179" s="302"/>
      <c r="U1179" s="302"/>
      <c r="V1179" s="302"/>
      <c r="W1179" s="302"/>
      <c r="X1179" s="302"/>
      <c r="Y1179" s="302"/>
      <c r="Z1179" s="302"/>
      <c r="AA1179" s="302"/>
      <c r="AB1179" s="302"/>
      <c r="AC1179" s="302"/>
      <c r="AD1179" s="302"/>
      <c r="AE1179" s="302"/>
      <c r="AF1179" s="302"/>
    </row>
    <row r="1180" spans="1:32" ht="15.75" customHeight="1" outlineLevel="1">
      <c r="A1180" s="298"/>
      <c r="B1180" s="369"/>
      <c r="C1180" s="170" t="s">
        <v>1370</v>
      </c>
      <c r="D1180" s="485" t="s">
        <v>40</v>
      </c>
      <c r="E1180" s="482"/>
      <c r="F1180" s="483"/>
      <c r="G1180" s="484"/>
      <c r="H1180" s="180">
        <f t="shared" ref="H1180:H1192" si="398">G1180*E1180</f>
        <v>0</v>
      </c>
      <c r="I1180" s="180">
        <f t="shared" ref="I1180:I1192" si="399">IF(D1180="SI",H1180,0)</f>
        <v>0</v>
      </c>
      <c r="J1180" s="506"/>
      <c r="K1180" s="507"/>
      <c r="L1180" s="491">
        <v>0</v>
      </c>
      <c r="M1180" s="196">
        <f t="shared" ref="M1180:M1192" si="400">+L1180-I1180</f>
        <v>0</v>
      </c>
      <c r="N1180" s="198">
        <f t="shared" ref="N1180:N1193" si="401">IF(M1180=0,0,(IF(I1180=M1180=0,1,(IF(I1180=0,1,M1180/I1180)))))</f>
        <v>0</v>
      </c>
      <c r="O1180" s="506"/>
      <c r="P1180" s="301"/>
      <c r="Q1180" s="301"/>
      <c r="R1180" s="302"/>
      <c r="S1180" s="302"/>
      <c r="T1180" s="302"/>
      <c r="U1180" s="302"/>
      <c r="V1180" s="302"/>
      <c r="W1180" s="302"/>
      <c r="X1180" s="302"/>
      <c r="Y1180" s="302"/>
      <c r="Z1180" s="302"/>
      <c r="AA1180" s="302"/>
      <c r="AB1180" s="302"/>
      <c r="AC1180" s="302"/>
      <c r="AD1180" s="302"/>
      <c r="AE1180" s="302"/>
      <c r="AF1180" s="302"/>
    </row>
    <row r="1181" spans="1:32" ht="15.75" customHeight="1" outlineLevel="1">
      <c r="A1181" s="298"/>
      <c r="B1181" s="369"/>
      <c r="C1181" s="170" t="s">
        <v>1371</v>
      </c>
      <c r="D1181" s="485" t="s">
        <v>40</v>
      </c>
      <c r="E1181" s="482"/>
      <c r="F1181" s="483"/>
      <c r="G1181" s="484"/>
      <c r="H1181" s="180">
        <f t="shared" si="398"/>
        <v>0</v>
      </c>
      <c r="I1181" s="180">
        <f t="shared" si="399"/>
        <v>0</v>
      </c>
      <c r="J1181" s="506"/>
      <c r="K1181" s="507"/>
      <c r="L1181" s="491">
        <v>0</v>
      </c>
      <c r="M1181" s="196">
        <f t="shared" si="400"/>
        <v>0</v>
      </c>
      <c r="N1181" s="198">
        <f t="shared" si="401"/>
        <v>0</v>
      </c>
      <c r="O1181" s="506"/>
      <c r="P1181" s="301"/>
      <c r="Q1181" s="301"/>
      <c r="R1181" s="302"/>
      <c r="S1181" s="302"/>
      <c r="T1181" s="302"/>
      <c r="U1181" s="302"/>
      <c r="V1181" s="302"/>
      <c r="W1181" s="302"/>
      <c r="X1181" s="302"/>
      <c r="Y1181" s="302"/>
      <c r="Z1181" s="302"/>
      <c r="AA1181" s="302"/>
      <c r="AB1181" s="302"/>
      <c r="AC1181" s="302"/>
      <c r="AD1181" s="302"/>
      <c r="AE1181" s="302"/>
      <c r="AF1181" s="302"/>
    </row>
    <row r="1182" spans="1:32" ht="15.75" customHeight="1" outlineLevel="1">
      <c r="A1182" s="298"/>
      <c r="B1182" s="369"/>
      <c r="C1182" s="170" t="s">
        <v>1372</v>
      </c>
      <c r="D1182" s="485" t="s">
        <v>40</v>
      </c>
      <c r="E1182" s="482"/>
      <c r="F1182" s="483"/>
      <c r="G1182" s="484"/>
      <c r="H1182" s="180">
        <f t="shared" si="398"/>
        <v>0</v>
      </c>
      <c r="I1182" s="180">
        <f t="shared" si="399"/>
        <v>0</v>
      </c>
      <c r="J1182" s="506"/>
      <c r="K1182" s="507"/>
      <c r="L1182" s="491">
        <v>0</v>
      </c>
      <c r="M1182" s="196">
        <f t="shared" si="400"/>
        <v>0</v>
      </c>
      <c r="N1182" s="198">
        <f t="shared" si="401"/>
        <v>0</v>
      </c>
      <c r="O1182" s="506"/>
      <c r="P1182" s="301"/>
      <c r="Q1182" s="301"/>
      <c r="R1182" s="302"/>
      <c r="S1182" s="302"/>
      <c r="T1182" s="302"/>
      <c r="U1182" s="302"/>
      <c r="V1182" s="302"/>
      <c r="W1182" s="302"/>
      <c r="X1182" s="302"/>
      <c r="Y1182" s="302"/>
      <c r="Z1182" s="302"/>
      <c r="AA1182" s="302"/>
      <c r="AB1182" s="302"/>
      <c r="AC1182" s="302"/>
      <c r="AD1182" s="302"/>
      <c r="AE1182" s="302"/>
      <c r="AF1182" s="302"/>
    </row>
    <row r="1183" spans="1:32" ht="15.75" customHeight="1" outlineLevel="1">
      <c r="A1183" s="298"/>
      <c r="B1183" s="369"/>
      <c r="C1183" s="170" t="s">
        <v>1373</v>
      </c>
      <c r="D1183" s="485" t="s">
        <v>40</v>
      </c>
      <c r="E1183" s="482"/>
      <c r="F1183" s="483"/>
      <c r="G1183" s="484"/>
      <c r="H1183" s="180">
        <f t="shared" si="398"/>
        <v>0</v>
      </c>
      <c r="I1183" s="180">
        <f t="shared" si="399"/>
        <v>0</v>
      </c>
      <c r="J1183" s="506"/>
      <c r="K1183" s="507"/>
      <c r="L1183" s="491">
        <v>0</v>
      </c>
      <c r="M1183" s="196">
        <f t="shared" si="400"/>
        <v>0</v>
      </c>
      <c r="N1183" s="198">
        <f t="shared" si="401"/>
        <v>0</v>
      </c>
      <c r="O1183" s="506"/>
      <c r="P1183" s="301"/>
      <c r="Q1183" s="301"/>
      <c r="R1183" s="302"/>
      <c r="S1183" s="302"/>
      <c r="T1183" s="302"/>
      <c r="U1183" s="302"/>
      <c r="V1183" s="302"/>
      <c r="W1183" s="302"/>
      <c r="X1183" s="302"/>
      <c r="Y1183" s="302"/>
      <c r="Z1183" s="302"/>
      <c r="AA1183" s="302"/>
      <c r="AB1183" s="302"/>
      <c r="AC1183" s="302"/>
      <c r="AD1183" s="302"/>
      <c r="AE1183" s="302"/>
      <c r="AF1183" s="302"/>
    </row>
    <row r="1184" spans="1:32" ht="15.75" customHeight="1" outlineLevel="1">
      <c r="A1184" s="298"/>
      <c r="B1184" s="369"/>
      <c r="C1184" s="170" t="s">
        <v>1374</v>
      </c>
      <c r="D1184" s="485" t="s">
        <v>40</v>
      </c>
      <c r="E1184" s="482"/>
      <c r="F1184" s="483"/>
      <c r="G1184" s="484"/>
      <c r="H1184" s="180">
        <f t="shared" si="398"/>
        <v>0</v>
      </c>
      <c r="I1184" s="180">
        <f t="shared" si="399"/>
        <v>0</v>
      </c>
      <c r="J1184" s="506"/>
      <c r="K1184" s="507"/>
      <c r="L1184" s="491">
        <v>0</v>
      </c>
      <c r="M1184" s="196">
        <f t="shared" si="400"/>
        <v>0</v>
      </c>
      <c r="N1184" s="198">
        <f t="shared" si="401"/>
        <v>0</v>
      </c>
      <c r="O1184" s="506"/>
      <c r="P1184" s="301"/>
      <c r="Q1184" s="301"/>
      <c r="R1184" s="302"/>
      <c r="S1184" s="302"/>
      <c r="T1184" s="302"/>
      <c r="U1184" s="302"/>
      <c r="V1184" s="302"/>
      <c r="W1184" s="302"/>
      <c r="X1184" s="302"/>
      <c r="Y1184" s="302"/>
      <c r="Z1184" s="302"/>
      <c r="AA1184" s="302"/>
      <c r="AB1184" s="302"/>
      <c r="AC1184" s="302"/>
      <c r="AD1184" s="302"/>
      <c r="AE1184" s="302"/>
      <c r="AF1184" s="302"/>
    </row>
    <row r="1185" spans="1:32" ht="15.75" customHeight="1" outlineLevel="1">
      <c r="A1185" s="298"/>
      <c r="B1185" s="369"/>
      <c r="C1185" s="170" t="s">
        <v>1375</v>
      </c>
      <c r="D1185" s="485" t="s">
        <v>40</v>
      </c>
      <c r="E1185" s="482"/>
      <c r="F1185" s="483"/>
      <c r="G1185" s="484"/>
      <c r="H1185" s="180">
        <f t="shared" si="398"/>
        <v>0</v>
      </c>
      <c r="I1185" s="180">
        <f t="shared" si="399"/>
        <v>0</v>
      </c>
      <c r="J1185" s="506"/>
      <c r="K1185" s="507"/>
      <c r="L1185" s="491">
        <v>0</v>
      </c>
      <c r="M1185" s="196">
        <f t="shared" si="400"/>
        <v>0</v>
      </c>
      <c r="N1185" s="198">
        <f t="shared" si="401"/>
        <v>0</v>
      </c>
      <c r="O1185" s="506"/>
      <c r="P1185" s="301"/>
      <c r="Q1185" s="301"/>
      <c r="R1185" s="302"/>
      <c r="S1185" s="302"/>
      <c r="T1185" s="302"/>
      <c r="U1185" s="302"/>
      <c r="V1185" s="302"/>
      <c r="W1185" s="302"/>
      <c r="X1185" s="302"/>
      <c r="Y1185" s="302"/>
      <c r="Z1185" s="302"/>
      <c r="AA1185" s="302"/>
      <c r="AB1185" s="302"/>
      <c r="AC1185" s="302"/>
      <c r="AD1185" s="302"/>
      <c r="AE1185" s="302"/>
      <c r="AF1185" s="302"/>
    </row>
    <row r="1186" spans="1:32" ht="15.75" customHeight="1" outlineLevel="1">
      <c r="A1186" s="298"/>
      <c r="B1186" s="369"/>
      <c r="C1186" s="170" t="s">
        <v>1376</v>
      </c>
      <c r="D1186" s="485" t="s">
        <v>40</v>
      </c>
      <c r="E1186" s="482"/>
      <c r="F1186" s="483"/>
      <c r="G1186" s="484"/>
      <c r="H1186" s="180">
        <f t="shared" si="398"/>
        <v>0</v>
      </c>
      <c r="I1186" s="180">
        <f t="shared" si="399"/>
        <v>0</v>
      </c>
      <c r="J1186" s="506"/>
      <c r="K1186" s="507"/>
      <c r="L1186" s="491">
        <v>0</v>
      </c>
      <c r="M1186" s="196">
        <f t="shared" si="400"/>
        <v>0</v>
      </c>
      <c r="N1186" s="198">
        <f t="shared" si="401"/>
        <v>0</v>
      </c>
      <c r="O1186" s="506"/>
      <c r="P1186" s="301"/>
      <c r="Q1186" s="301"/>
      <c r="R1186" s="302"/>
      <c r="S1186" s="302"/>
      <c r="T1186" s="302"/>
      <c r="U1186" s="302"/>
      <c r="V1186" s="302"/>
      <c r="W1186" s="302"/>
      <c r="X1186" s="302"/>
      <c r="Y1186" s="302"/>
      <c r="Z1186" s="302"/>
      <c r="AA1186" s="302"/>
      <c r="AB1186" s="302"/>
      <c r="AC1186" s="302"/>
      <c r="AD1186" s="302"/>
      <c r="AE1186" s="302"/>
      <c r="AF1186" s="302"/>
    </row>
    <row r="1187" spans="1:32" ht="15.75" customHeight="1" outlineLevel="1">
      <c r="A1187" s="298"/>
      <c r="B1187" s="369"/>
      <c r="C1187" s="395" t="s">
        <v>1377</v>
      </c>
      <c r="D1187" s="485" t="s">
        <v>40</v>
      </c>
      <c r="E1187" s="482"/>
      <c r="F1187" s="483"/>
      <c r="G1187" s="484"/>
      <c r="H1187" s="180">
        <f t="shared" si="398"/>
        <v>0</v>
      </c>
      <c r="I1187" s="180">
        <f t="shared" si="399"/>
        <v>0</v>
      </c>
      <c r="J1187" s="506"/>
      <c r="K1187" s="507"/>
      <c r="L1187" s="491">
        <v>0</v>
      </c>
      <c r="M1187" s="196">
        <f t="shared" si="400"/>
        <v>0</v>
      </c>
      <c r="N1187" s="198">
        <f t="shared" si="401"/>
        <v>0</v>
      </c>
      <c r="O1187" s="506"/>
      <c r="P1187" s="301"/>
      <c r="Q1187" s="301"/>
      <c r="R1187" s="302"/>
      <c r="S1187" s="302"/>
      <c r="T1187" s="302"/>
      <c r="U1187" s="302"/>
      <c r="V1187" s="302"/>
      <c r="W1187" s="302"/>
      <c r="X1187" s="302"/>
      <c r="Y1187" s="302"/>
      <c r="Z1187" s="302"/>
      <c r="AA1187" s="302"/>
      <c r="AB1187" s="302"/>
      <c r="AC1187" s="302"/>
      <c r="AD1187" s="302"/>
      <c r="AE1187" s="302"/>
      <c r="AF1187" s="302"/>
    </row>
    <row r="1188" spans="1:32" ht="15.75" customHeight="1" outlineLevel="1">
      <c r="A1188" s="374"/>
      <c r="B1188" s="369"/>
      <c r="C1188" s="170" t="s">
        <v>1378</v>
      </c>
      <c r="D1188" s="485" t="s">
        <v>40</v>
      </c>
      <c r="E1188" s="482"/>
      <c r="F1188" s="483"/>
      <c r="G1188" s="484"/>
      <c r="H1188" s="180">
        <f t="shared" si="398"/>
        <v>0</v>
      </c>
      <c r="I1188" s="180">
        <f t="shared" si="399"/>
        <v>0</v>
      </c>
      <c r="J1188" s="506"/>
      <c r="K1188" s="507"/>
      <c r="L1188" s="491">
        <v>0</v>
      </c>
      <c r="M1188" s="196">
        <f t="shared" si="400"/>
        <v>0</v>
      </c>
      <c r="N1188" s="198">
        <f t="shared" si="401"/>
        <v>0</v>
      </c>
      <c r="O1188" s="506"/>
      <c r="P1188" s="375"/>
      <c r="Q1188" s="375"/>
      <c r="R1188" s="376"/>
      <c r="S1188" s="376"/>
      <c r="T1188" s="376"/>
      <c r="U1188" s="376"/>
      <c r="V1188" s="376"/>
      <c r="W1188" s="376"/>
      <c r="X1188" s="376"/>
      <c r="Y1188" s="376"/>
      <c r="Z1188" s="376"/>
      <c r="AA1188" s="376"/>
      <c r="AB1188" s="376"/>
      <c r="AC1188" s="376"/>
      <c r="AD1188" s="376"/>
      <c r="AE1188" s="376"/>
      <c r="AF1188" s="376"/>
    </row>
    <row r="1189" spans="1:32" ht="15.75" customHeight="1" outlineLevel="1">
      <c r="A1189" s="374"/>
      <c r="B1189" s="369"/>
      <c r="C1189" s="170" t="s">
        <v>1379</v>
      </c>
      <c r="D1189" s="171" t="s">
        <v>40</v>
      </c>
      <c r="E1189" s="482"/>
      <c r="F1189" s="483"/>
      <c r="G1189" s="484"/>
      <c r="H1189" s="180">
        <f t="shared" si="398"/>
        <v>0</v>
      </c>
      <c r="I1189" s="180">
        <f t="shared" si="399"/>
        <v>0</v>
      </c>
      <c r="J1189" s="506"/>
      <c r="K1189" s="507"/>
      <c r="L1189" s="491">
        <v>0</v>
      </c>
      <c r="M1189" s="196">
        <f t="shared" si="400"/>
        <v>0</v>
      </c>
      <c r="N1189" s="198">
        <f t="shared" si="401"/>
        <v>0</v>
      </c>
      <c r="O1189" s="506"/>
      <c r="P1189" s="375"/>
      <c r="Q1189" s="375"/>
      <c r="R1189" s="376"/>
      <c r="S1189" s="376"/>
      <c r="T1189" s="376"/>
      <c r="U1189" s="376"/>
      <c r="V1189" s="376"/>
      <c r="W1189" s="376"/>
      <c r="X1189" s="376"/>
      <c r="Y1189" s="376"/>
      <c r="Z1189" s="376"/>
      <c r="AA1189" s="376"/>
      <c r="AB1189" s="376"/>
      <c r="AC1189" s="376"/>
      <c r="AD1189" s="376"/>
      <c r="AE1189" s="376"/>
      <c r="AF1189" s="376"/>
    </row>
    <row r="1190" spans="1:32" ht="15.75" customHeight="1" outlineLevel="1">
      <c r="A1190" s="374"/>
      <c r="B1190" s="369"/>
      <c r="C1190" s="170" t="s">
        <v>1380</v>
      </c>
      <c r="D1190" s="485" t="s">
        <v>40</v>
      </c>
      <c r="E1190" s="482"/>
      <c r="F1190" s="483"/>
      <c r="G1190" s="484"/>
      <c r="H1190" s="180">
        <f t="shared" si="398"/>
        <v>0</v>
      </c>
      <c r="I1190" s="180">
        <f t="shared" si="399"/>
        <v>0</v>
      </c>
      <c r="J1190" s="506"/>
      <c r="K1190" s="507"/>
      <c r="L1190" s="491">
        <v>0</v>
      </c>
      <c r="M1190" s="196">
        <f t="shared" si="400"/>
        <v>0</v>
      </c>
      <c r="N1190" s="198">
        <f t="shared" si="401"/>
        <v>0</v>
      </c>
      <c r="O1190" s="506"/>
      <c r="P1190" s="375"/>
      <c r="Q1190" s="375"/>
      <c r="R1190" s="376"/>
      <c r="S1190" s="376"/>
      <c r="T1190" s="376"/>
      <c r="U1190" s="376"/>
      <c r="V1190" s="376"/>
      <c r="W1190" s="376"/>
      <c r="X1190" s="376"/>
      <c r="Y1190" s="376"/>
      <c r="Z1190" s="376"/>
      <c r="AA1190" s="376"/>
      <c r="AB1190" s="376"/>
      <c r="AC1190" s="376"/>
      <c r="AD1190" s="376"/>
      <c r="AE1190" s="376"/>
      <c r="AF1190" s="376"/>
    </row>
    <row r="1191" spans="1:32" ht="15.75" customHeight="1" outlineLevel="1">
      <c r="A1191" s="374"/>
      <c r="B1191" s="369"/>
      <c r="C1191" s="170" t="s">
        <v>1381</v>
      </c>
      <c r="D1191" s="485" t="s">
        <v>40</v>
      </c>
      <c r="E1191" s="482"/>
      <c r="F1191" s="483"/>
      <c r="G1191" s="484"/>
      <c r="H1191" s="180">
        <f t="shared" si="398"/>
        <v>0</v>
      </c>
      <c r="I1191" s="180">
        <f t="shared" si="399"/>
        <v>0</v>
      </c>
      <c r="J1191" s="506"/>
      <c r="K1191" s="507"/>
      <c r="L1191" s="491">
        <v>0</v>
      </c>
      <c r="M1191" s="196">
        <f t="shared" si="400"/>
        <v>0</v>
      </c>
      <c r="N1191" s="198">
        <f t="shared" si="401"/>
        <v>0</v>
      </c>
      <c r="O1191" s="506"/>
      <c r="P1191" s="375"/>
      <c r="Q1191" s="375"/>
      <c r="R1191" s="376"/>
      <c r="S1191" s="376"/>
      <c r="T1191" s="376"/>
      <c r="U1191" s="376"/>
      <c r="V1191" s="376"/>
      <c r="W1191" s="376"/>
      <c r="X1191" s="376"/>
      <c r="Y1191" s="376"/>
      <c r="Z1191" s="376"/>
      <c r="AA1191" s="376"/>
      <c r="AB1191" s="376"/>
      <c r="AC1191" s="376"/>
      <c r="AD1191" s="376"/>
      <c r="AE1191" s="376"/>
      <c r="AF1191" s="376"/>
    </row>
    <row r="1192" spans="1:32" ht="15.75" customHeight="1" outlineLevel="1">
      <c r="A1192" s="17"/>
      <c r="B1192" s="369"/>
      <c r="C1192" s="170" t="s">
        <v>75</v>
      </c>
      <c r="D1192" s="485" t="s">
        <v>40</v>
      </c>
      <c r="E1192" s="482"/>
      <c r="F1192" s="483"/>
      <c r="G1192" s="484"/>
      <c r="H1192" s="180">
        <f t="shared" si="398"/>
        <v>0</v>
      </c>
      <c r="I1192" s="180">
        <f t="shared" si="399"/>
        <v>0</v>
      </c>
      <c r="J1192" s="506"/>
      <c r="K1192" s="507"/>
      <c r="L1192" s="491">
        <v>0</v>
      </c>
      <c r="M1192" s="196">
        <f t="shared" si="400"/>
        <v>0</v>
      </c>
      <c r="N1192" s="198">
        <f t="shared" si="401"/>
        <v>0</v>
      </c>
      <c r="O1192" s="506"/>
      <c r="P1192" s="41"/>
      <c r="Q1192" s="41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43"/>
      <c r="AF1192" s="43"/>
    </row>
    <row r="1193" spans="1:32" ht="15.75" customHeight="1">
      <c r="A1193" s="17"/>
      <c r="B1193" s="206"/>
      <c r="C1193" s="383"/>
      <c r="D1193" s="208"/>
      <c r="E1193" s="440" t="s">
        <v>49</v>
      </c>
      <c r="F1193" s="441"/>
      <c r="G1193" s="442"/>
      <c r="H1193" s="442">
        <f>SUM(H1180:H1192)</f>
        <v>0</v>
      </c>
      <c r="I1193" s="442">
        <f>SUM(I1180:I1192)</f>
        <v>0</v>
      </c>
      <c r="J1193" s="443"/>
      <c r="K1193" s="450"/>
      <c r="L1193" s="390">
        <f>SUM(L1180:L1192)</f>
        <v>0</v>
      </c>
      <c r="M1193" s="390">
        <f>SUM(M1180:M1192)</f>
        <v>0</v>
      </c>
      <c r="N1193" s="211">
        <f t="shared" si="401"/>
        <v>0</v>
      </c>
      <c r="O1193" s="519"/>
      <c r="P1193" s="41"/>
      <c r="Q1193" s="41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43"/>
      <c r="AF1193" s="43"/>
    </row>
    <row r="1194" spans="1:32" ht="15.75" customHeight="1">
      <c r="A1194" s="17"/>
      <c r="B1194" s="580"/>
      <c r="C1194" s="558"/>
      <c r="D1194" s="212"/>
      <c r="E1194" s="223"/>
      <c r="F1194" s="224"/>
      <c r="G1194" s="225"/>
      <c r="H1194" s="221"/>
      <c r="I1194" s="221"/>
      <c r="J1194" s="219"/>
      <c r="K1194" s="220"/>
      <c r="L1194" s="221"/>
      <c r="M1194" s="221"/>
      <c r="N1194" s="53"/>
      <c r="O1194" s="219"/>
      <c r="P1194" s="41"/>
      <c r="Q1194" s="41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43"/>
      <c r="AF1194" s="43"/>
    </row>
    <row r="1195" spans="1:32" ht="15.75" customHeight="1">
      <c r="A1195" s="298"/>
      <c r="B1195" s="448">
        <v>51</v>
      </c>
      <c r="C1195" s="449" t="s">
        <v>224</v>
      </c>
      <c r="D1195" s="439"/>
      <c r="E1195" s="440"/>
      <c r="F1195" s="441"/>
      <c r="G1195" s="442"/>
      <c r="H1195" s="442"/>
      <c r="I1195" s="442"/>
      <c r="J1195" s="443"/>
      <c r="K1195" s="444"/>
      <c r="L1195" s="442"/>
      <c r="M1195" s="442"/>
      <c r="N1195" s="445"/>
      <c r="O1195" s="446"/>
      <c r="P1195" s="301"/>
      <c r="Q1195" s="301"/>
      <c r="R1195" s="302"/>
      <c r="S1195" s="302"/>
      <c r="T1195" s="302"/>
      <c r="U1195" s="302"/>
      <c r="V1195" s="302"/>
      <c r="W1195" s="302"/>
      <c r="X1195" s="302"/>
      <c r="Y1195" s="302"/>
      <c r="Z1195" s="302"/>
      <c r="AA1195" s="302"/>
      <c r="AB1195" s="302"/>
      <c r="AC1195" s="302"/>
      <c r="AD1195" s="302"/>
      <c r="AE1195" s="302"/>
      <c r="AF1195" s="302"/>
    </row>
    <row r="1196" spans="1:32" ht="15.75" customHeight="1" outlineLevel="1">
      <c r="A1196" s="17"/>
      <c r="B1196" s="369"/>
      <c r="C1196" s="170" t="s">
        <v>1382</v>
      </c>
      <c r="D1196" s="485" t="s">
        <v>40</v>
      </c>
      <c r="E1196" s="482"/>
      <c r="F1196" s="483"/>
      <c r="G1196" s="484"/>
      <c r="H1196" s="180">
        <f>G1196*E1196</f>
        <v>0</v>
      </c>
      <c r="I1196" s="180">
        <f>IF(D1196="SI",H1196,0)</f>
        <v>0</v>
      </c>
      <c r="J1196" s="506"/>
      <c r="K1196" s="507"/>
      <c r="L1196" s="491">
        <v>0</v>
      </c>
      <c r="M1196" s="196">
        <f>+L1196-I1196</f>
        <v>0</v>
      </c>
      <c r="N1196" s="198">
        <f t="shared" ref="N1196:N1201" si="402">IF(M1196=0,0,(IF(I1196=M1196=0,1,(IF(I1196=0,1,M1196/I1196)))))</f>
        <v>0</v>
      </c>
      <c r="O1196" s="506"/>
      <c r="P1196" s="41"/>
      <c r="Q1196" s="41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43"/>
      <c r="AF1196" s="43"/>
    </row>
    <row r="1197" spans="1:32" ht="15.75" customHeight="1" outlineLevel="1">
      <c r="A1197" s="17"/>
      <c r="B1197" s="369"/>
      <c r="C1197" s="170" t="s">
        <v>1383</v>
      </c>
      <c r="D1197" s="485" t="s">
        <v>40</v>
      </c>
      <c r="E1197" s="482"/>
      <c r="F1197" s="483"/>
      <c r="G1197" s="484"/>
      <c r="H1197" s="180">
        <f>G1197*E1197</f>
        <v>0</v>
      </c>
      <c r="I1197" s="180">
        <f>IF(D1197="SI",H1197,0)</f>
        <v>0</v>
      </c>
      <c r="J1197" s="506"/>
      <c r="K1197" s="507"/>
      <c r="L1197" s="491">
        <v>0</v>
      </c>
      <c r="M1197" s="196">
        <f>+L1197-I1197</f>
        <v>0</v>
      </c>
      <c r="N1197" s="198">
        <f t="shared" si="402"/>
        <v>0</v>
      </c>
      <c r="O1197" s="506"/>
      <c r="P1197" s="41"/>
      <c r="Q1197" s="41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43"/>
      <c r="AF1197" s="43"/>
    </row>
    <row r="1198" spans="1:32" ht="15.75" customHeight="1" outlineLevel="1">
      <c r="A1198" s="374"/>
      <c r="B1198" s="369"/>
      <c r="C1198" s="170" t="s">
        <v>1384</v>
      </c>
      <c r="D1198" s="485" t="s">
        <v>40</v>
      </c>
      <c r="E1198" s="482"/>
      <c r="F1198" s="483"/>
      <c r="G1198" s="484"/>
      <c r="H1198" s="180">
        <f>G1198*E1198</f>
        <v>0</v>
      </c>
      <c r="I1198" s="180">
        <f>IF(D1198="SI",H1198,0)</f>
        <v>0</v>
      </c>
      <c r="J1198" s="506"/>
      <c r="K1198" s="507"/>
      <c r="L1198" s="491">
        <v>0</v>
      </c>
      <c r="M1198" s="196">
        <f>+L1198-I1198</f>
        <v>0</v>
      </c>
      <c r="N1198" s="198">
        <f t="shared" si="402"/>
        <v>0</v>
      </c>
      <c r="O1198" s="506"/>
      <c r="P1198" s="375"/>
      <c r="Q1198" s="375"/>
      <c r="R1198" s="376"/>
      <c r="S1198" s="376"/>
      <c r="T1198" s="376"/>
      <c r="U1198" s="376"/>
      <c r="V1198" s="376"/>
      <c r="W1198" s="376"/>
      <c r="X1198" s="376"/>
      <c r="Y1198" s="376"/>
      <c r="Z1198" s="376"/>
      <c r="AA1198" s="376"/>
      <c r="AB1198" s="376"/>
      <c r="AC1198" s="376"/>
      <c r="AD1198" s="376"/>
      <c r="AE1198" s="376"/>
      <c r="AF1198" s="376"/>
    </row>
    <row r="1199" spans="1:32" ht="15.75" customHeight="1" outlineLevel="1">
      <c r="A1199" s="374"/>
      <c r="B1199" s="369"/>
      <c r="C1199" s="170" t="s">
        <v>1385</v>
      </c>
      <c r="D1199" s="485" t="s">
        <v>40</v>
      </c>
      <c r="E1199" s="482"/>
      <c r="F1199" s="483"/>
      <c r="G1199" s="484"/>
      <c r="H1199" s="180">
        <f>G1199*E1199</f>
        <v>0</v>
      </c>
      <c r="I1199" s="180">
        <f>IF(D1199="SI",H1199,0)</f>
        <v>0</v>
      </c>
      <c r="J1199" s="506"/>
      <c r="K1199" s="507"/>
      <c r="L1199" s="491">
        <v>0</v>
      </c>
      <c r="M1199" s="196">
        <f>+L1199-I1199</f>
        <v>0</v>
      </c>
      <c r="N1199" s="198">
        <f t="shared" si="402"/>
        <v>0</v>
      </c>
      <c r="O1199" s="506"/>
      <c r="P1199" s="375"/>
      <c r="Q1199" s="375"/>
      <c r="R1199" s="376"/>
      <c r="S1199" s="376"/>
      <c r="T1199" s="376"/>
      <c r="U1199" s="376"/>
      <c r="V1199" s="376"/>
      <c r="W1199" s="376"/>
      <c r="X1199" s="376"/>
      <c r="Y1199" s="376"/>
      <c r="Z1199" s="376"/>
      <c r="AA1199" s="376"/>
      <c r="AB1199" s="376"/>
      <c r="AC1199" s="376"/>
      <c r="AD1199" s="376"/>
      <c r="AE1199" s="376"/>
      <c r="AF1199" s="376"/>
    </row>
    <row r="1200" spans="1:32" ht="15.75" customHeight="1" outlineLevel="1">
      <c r="A1200" s="17"/>
      <c r="B1200" s="369"/>
      <c r="C1200" s="170" t="s">
        <v>75</v>
      </c>
      <c r="D1200" s="485" t="s">
        <v>40</v>
      </c>
      <c r="E1200" s="482"/>
      <c r="F1200" s="483"/>
      <c r="G1200" s="484"/>
      <c r="H1200" s="180">
        <f>G1200*E1200</f>
        <v>0</v>
      </c>
      <c r="I1200" s="180">
        <f>IF(D1200="SI",H1200,0)</f>
        <v>0</v>
      </c>
      <c r="J1200" s="506"/>
      <c r="K1200" s="507"/>
      <c r="L1200" s="491">
        <v>0</v>
      </c>
      <c r="M1200" s="196">
        <f>+L1200-I1200</f>
        <v>0</v>
      </c>
      <c r="N1200" s="198">
        <f t="shared" si="402"/>
        <v>0</v>
      </c>
      <c r="O1200" s="506"/>
      <c r="P1200" s="41"/>
      <c r="Q1200" s="41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  <c r="AC1200" s="43"/>
      <c r="AD1200" s="43"/>
      <c r="AE1200" s="43"/>
      <c r="AF1200" s="43"/>
    </row>
    <row r="1201" spans="1:32" ht="15.75" customHeight="1">
      <c r="A1201" s="17"/>
      <c r="B1201" s="206"/>
      <c r="C1201" s="303"/>
      <c r="D1201" s="208"/>
      <c r="E1201" s="440" t="s">
        <v>49</v>
      </c>
      <c r="F1201" s="441"/>
      <c r="G1201" s="442"/>
      <c r="H1201" s="442">
        <f>SUM(H1196:H1200)</f>
        <v>0</v>
      </c>
      <c r="I1201" s="442">
        <f>SUM(I1196:I1200)</f>
        <v>0</v>
      </c>
      <c r="J1201" s="443"/>
      <c r="K1201" s="450"/>
      <c r="L1201" s="390">
        <f>SUM(L1196:L1200)</f>
        <v>0</v>
      </c>
      <c r="M1201" s="390">
        <f>SUM(M1196:M1200)</f>
        <v>0</v>
      </c>
      <c r="N1201" s="211">
        <f t="shared" si="402"/>
        <v>0</v>
      </c>
      <c r="O1201" s="446"/>
      <c r="P1201" s="41"/>
      <c r="Q1201" s="41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</row>
    <row r="1202" spans="1:32" ht="15.75" customHeight="1">
      <c r="A1202" s="17"/>
      <c r="B1202" s="579"/>
      <c r="C1202" s="558"/>
      <c r="D1202" s="224"/>
      <c r="E1202" s="223"/>
      <c r="F1202" s="224"/>
      <c r="G1202" s="225"/>
      <c r="H1202" s="221"/>
      <c r="I1202" s="221"/>
      <c r="J1202" s="219"/>
      <c r="K1202" s="220"/>
      <c r="L1202" s="221"/>
      <c r="M1202" s="221"/>
      <c r="N1202" s="53"/>
      <c r="O1202" s="219"/>
      <c r="P1202" s="41"/>
      <c r="Q1202" s="41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  <c r="AC1202" s="43"/>
      <c r="AD1202" s="43"/>
      <c r="AE1202" s="43"/>
      <c r="AF1202" s="43"/>
    </row>
    <row r="1203" spans="1:32" ht="15.75" customHeight="1">
      <c r="A1203" s="17"/>
      <c r="B1203" s="579"/>
      <c r="C1203" s="558"/>
      <c r="D1203" s="224"/>
      <c r="E1203" s="223"/>
      <c r="F1203" s="224"/>
      <c r="G1203" s="225"/>
      <c r="H1203" s="221"/>
      <c r="I1203" s="221"/>
      <c r="J1203" s="219"/>
      <c r="K1203" s="220"/>
      <c r="L1203" s="221"/>
      <c r="M1203" s="221"/>
      <c r="N1203" s="53"/>
      <c r="O1203" s="219"/>
      <c r="P1203" s="41"/>
      <c r="Q1203" s="41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43"/>
      <c r="AF1203" s="43"/>
    </row>
    <row r="1204" spans="1:32" ht="15.75" customHeight="1">
      <c r="A1204" s="17"/>
      <c r="B1204" s="580"/>
      <c r="C1204" s="558"/>
      <c r="D1204" s="206"/>
      <c r="E1204" s="451"/>
      <c r="F1204" s="452"/>
      <c r="G1204" s="453"/>
      <c r="H1204" s="454"/>
      <c r="I1204" s="454"/>
      <c r="J1204" s="303"/>
      <c r="K1204" s="145"/>
      <c r="L1204" s="454"/>
      <c r="M1204" s="454"/>
      <c r="N1204" s="53"/>
      <c r="O1204" s="303"/>
      <c r="P1204" s="41"/>
      <c r="Q1204" s="41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  <c r="AC1204" s="43"/>
      <c r="AD1204" s="43"/>
      <c r="AE1204" s="43"/>
      <c r="AF1204" s="43"/>
    </row>
    <row r="1205" spans="1:32" ht="15.75" customHeight="1">
      <c r="A1205" s="17"/>
      <c r="B1205" s="455"/>
      <c r="C1205" s="456"/>
      <c r="D1205" s="141"/>
      <c r="E1205" s="223"/>
      <c r="F1205" s="224"/>
      <c r="G1205" s="225"/>
      <c r="H1205" s="457" t="s">
        <v>23</v>
      </c>
      <c r="I1205" s="458" t="s">
        <v>24</v>
      </c>
      <c r="J1205" s="459"/>
      <c r="K1205" s="460"/>
      <c r="L1205" s="461" t="s">
        <v>27</v>
      </c>
      <c r="M1205" s="461" t="s">
        <v>29</v>
      </c>
      <c r="N1205" s="462" t="s">
        <v>1386</v>
      </c>
      <c r="O1205" s="463"/>
      <c r="P1205" s="41"/>
      <c r="Q1205" s="41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  <c r="AC1205" s="43"/>
      <c r="AD1205" s="43"/>
      <c r="AE1205" s="43"/>
      <c r="AF1205" s="43"/>
    </row>
    <row r="1206" spans="1:32" ht="22.5" customHeight="1">
      <c r="A1206" s="17"/>
      <c r="B1206" s="206"/>
      <c r="C1206" s="393"/>
      <c r="D1206" s="206"/>
      <c r="E1206" s="223"/>
      <c r="F1206" s="224"/>
      <c r="G1206" s="225"/>
      <c r="H1206" s="464">
        <f>+H1201+H1193+H1174+H1168+H1161+H1125+H1093+H1080+H1066+H1041+H1021+H1008+H998+H989+H981+H967+H959+H953+H942+H935+H911+H904+H883+H869+H856+H843+H835+H827+H816+H103+H92+H60+H39+H18</f>
        <v>0</v>
      </c>
      <c r="I1206" s="464">
        <f>+I1201+I1193+I1174+I1168+I1161+I1125+I1093+I1080+I1066+I1041+I1021+I1008+I998+I989+I981+I967+I959+I953+I942+I935+I911+I904+I883+I869+I856+I843+I835+I827+I816+I103+I92+I60+I39+I18</f>
        <v>0</v>
      </c>
      <c r="J1206" s="465"/>
      <c r="K1206" s="466"/>
      <c r="L1206" s="464">
        <f>+L1201+L1193+L1174+L1168+L1161+L1125+L1093+L1080+L1066+L1041+L1021+L1008+L998+L989+L981+L967+L959+L953+L942+L935+L911+L904+L883+L869+L856+L843+L835+L827+L816+L103+L92+L60+L39+L18</f>
        <v>0</v>
      </c>
      <c r="M1206" s="464">
        <f>+M1201+M1193+M1174+M1168+M1161+M1125+M1093+M1080+M1066+M1041+M1021+M1008+M998+M989+M981+M967+M959+M953+M942+M935+M911+M904+M883+M869+M856+M843+M835+M827+M816+M103+M92+M60+M39+M18</f>
        <v>0</v>
      </c>
      <c r="N1206" s="198">
        <f>IF(M1206=0,0,(IF(I1206=M1206=0,1,(IF(I1206=0,1,M1206/I1206)))))</f>
        <v>0</v>
      </c>
      <c r="O1206" s="465"/>
      <c r="P1206" s="41"/>
      <c r="Q1206" s="41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  <c r="AC1206" s="43"/>
      <c r="AD1206" s="43"/>
      <c r="AE1206" s="43"/>
      <c r="AF1206" s="43"/>
    </row>
    <row r="1207" spans="1:32" ht="22.5" customHeight="1">
      <c r="A1207" s="17"/>
      <c r="B1207" s="206"/>
      <c r="C1207" s="303"/>
      <c r="D1207" s="208"/>
      <c r="E1207" s="223"/>
      <c r="F1207" s="224"/>
      <c r="G1207" s="225"/>
      <c r="H1207" s="467"/>
      <c r="I1207" s="467"/>
      <c r="J1207" s="219"/>
      <c r="K1207" s="37"/>
      <c r="L1207" s="467"/>
      <c r="M1207" s="467"/>
      <c r="N1207" s="53"/>
      <c r="O1207" s="219"/>
      <c r="P1207" s="41"/>
      <c r="Q1207" s="41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  <c r="AC1207" s="43"/>
      <c r="AD1207" s="43"/>
      <c r="AE1207" s="43"/>
      <c r="AF1207" s="43"/>
    </row>
    <row r="1208" spans="1:32" ht="22.5" customHeight="1">
      <c r="A1208" s="17"/>
      <c r="B1208" s="468"/>
      <c r="C1208" s="469"/>
      <c r="D1208" s="470"/>
      <c r="E1208" s="223"/>
      <c r="F1208" s="224"/>
      <c r="G1208" s="225"/>
      <c r="H1208" s="467"/>
      <c r="I1208" s="467"/>
      <c r="J1208" s="219"/>
      <c r="K1208" s="37"/>
      <c r="L1208" s="467"/>
      <c r="M1208" s="467"/>
      <c r="N1208" s="53"/>
      <c r="O1208" s="219"/>
      <c r="P1208" s="41"/>
      <c r="Q1208" s="41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</row>
    <row r="1209" spans="1:32" ht="15.75" customHeight="1">
      <c r="A1209" s="17"/>
      <c r="B1209" s="41"/>
      <c r="C1209" s="471"/>
      <c r="D1209" s="224"/>
      <c r="E1209" s="223"/>
      <c r="F1209" s="224"/>
      <c r="G1209" s="225"/>
      <c r="H1209" s="467"/>
      <c r="I1209" s="467"/>
      <c r="J1209" s="219"/>
      <c r="K1209" s="37"/>
      <c r="L1209" s="467"/>
      <c r="M1209" s="467"/>
      <c r="N1209" s="53"/>
      <c r="O1209" s="219"/>
      <c r="P1209" s="41"/>
      <c r="Q1209" s="41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  <c r="AC1209" s="43"/>
      <c r="AD1209" s="43"/>
      <c r="AE1209" s="43"/>
      <c r="AF1209" s="43"/>
    </row>
    <row r="1210" spans="1:32" ht="15.75" customHeight="1">
      <c r="A1210" s="17"/>
      <c r="B1210" s="41"/>
      <c r="C1210" s="219"/>
      <c r="D1210" s="53"/>
      <c r="E1210" s="223"/>
      <c r="F1210" s="224"/>
      <c r="G1210" s="225"/>
      <c r="H1210" s="467"/>
      <c r="I1210" s="467"/>
      <c r="J1210" s="219"/>
      <c r="K1210" s="37"/>
      <c r="L1210" s="467"/>
      <c r="M1210" s="467"/>
      <c r="N1210" s="53"/>
      <c r="O1210" s="219"/>
      <c r="P1210" s="41"/>
      <c r="Q1210" s="41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  <c r="AC1210" s="43"/>
      <c r="AD1210" s="43"/>
      <c r="AE1210" s="43"/>
      <c r="AF1210" s="43"/>
    </row>
    <row r="1211" spans="1:32" ht="15.75" customHeight="1">
      <c r="A1211" s="23"/>
      <c r="B1211" s="472"/>
      <c r="C1211" s="473"/>
      <c r="D1211" s="474"/>
      <c r="E1211" s="475"/>
      <c r="F1211" s="474"/>
      <c r="G1211" s="476"/>
      <c r="H1211" s="477"/>
      <c r="I1211" s="477"/>
      <c r="J1211" s="478"/>
      <c r="K1211" s="479"/>
      <c r="L1211" s="477"/>
      <c r="M1211" s="477"/>
      <c r="N1211" s="480"/>
      <c r="O1211" s="478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</row>
    <row r="1212" spans="1:32" ht="15.75" customHeight="1">
      <c r="A1212" s="23"/>
      <c r="B1212" s="472"/>
      <c r="C1212" s="473"/>
      <c r="D1212" s="474"/>
      <c r="E1212" s="475"/>
      <c r="F1212" s="474"/>
      <c r="G1212" s="476"/>
      <c r="H1212" s="477"/>
      <c r="I1212" s="477"/>
      <c r="J1212" s="478"/>
      <c r="K1212" s="479"/>
      <c r="L1212" s="477"/>
      <c r="M1212" s="477"/>
      <c r="N1212" s="480"/>
      <c r="O1212" s="478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43"/>
      <c r="AF1212" s="43"/>
    </row>
    <row r="1213" spans="1:32" ht="15.75" customHeight="1">
      <c r="A1213" s="23"/>
      <c r="B1213" s="472"/>
      <c r="C1213" s="473"/>
      <c r="D1213" s="474"/>
      <c r="E1213" s="475"/>
      <c r="F1213" s="474"/>
      <c r="G1213" s="476"/>
      <c r="H1213" s="477"/>
      <c r="I1213" s="477"/>
      <c r="J1213" s="478"/>
      <c r="K1213" s="479"/>
      <c r="L1213" s="477"/>
      <c r="M1213" s="477"/>
      <c r="N1213" s="480"/>
      <c r="O1213" s="478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  <c r="AC1213" s="43"/>
      <c r="AD1213" s="43"/>
      <c r="AE1213" s="43"/>
      <c r="AF1213" s="43"/>
    </row>
    <row r="1214" spans="1:32" ht="15.75" customHeight="1">
      <c r="A1214" s="23"/>
      <c r="B1214" s="472"/>
      <c r="C1214" s="473"/>
      <c r="D1214" s="474"/>
      <c r="E1214" s="475"/>
      <c r="F1214" s="474"/>
      <c r="G1214" s="476"/>
      <c r="H1214" s="477"/>
      <c r="I1214" s="477"/>
      <c r="J1214" s="478"/>
      <c r="K1214" s="479"/>
      <c r="L1214" s="477"/>
      <c r="M1214" s="477"/>
      <c r="N1214" s="480"/>
      <c r="O1214" s="478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43"/>
    </row>
    <row r="1215" spans="1:32" ht="15.75" customHeight="1">
      <c r="A1215" s="23"/>
      <c r="B1215" s="472"/>
      <c r="C1215" s="473"/>
      <c r="D1215" s="474"/>
      <c r="E1215" s="475"/>
      <c r="F1215" s="474"/>
      <c r="G1215" s="476"/>
      <c r="H1215" s="477"/>
      <c r="I1215" s="477"/>
      <c r="J1215" s="478"/>
      <c r="K1215" s="479"/>
      <c r="L1215" s="477"/>
      <c r="M1215" s="477"/>
      <c r="N1215" s="480"/>
      <c r="O1215" s="478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43"/>
      <c r="AF1215" s="43"/>
    </row>
    <row r="1216" spans="1:32" ht="15.75" customHeight="1">
      <c r="A1216" s="23"/>
      <c r="B1216" s="472"/>
      <c r="C1216" s="473"/>
      <c r="D1216" s="474"/>
      <c r="E1216" s="475"/>
      <c r="F1216" s="474"/>
      <c r="G1216" s="476"/>
      <c r="H1216" s="477"/>
      <c r="I1216" s="477"/>
      <c r="J1216" s="478"/>
      <c r="K1216" s="479"/>
      <c r="L1216" s="477"/>
      <c r="M1216" s="477"/>
      <c r="N1216" s="480"/>
      <c r="O1216" s="478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43"/>
      <c r="AF1216" s="43"/>
    </row>
    <row r="1217" spans="1:32" ht="15.75" customHeight="1">
      <c r="A1217" s="23"/>
      <c r="B1217" s="472"/>
      <c r="C1217" s="473"/>
      <c r="D1217" s="474"/>
      <c r="E1217" s="475"/>
      <c r="F1217" s="474"/>
      <c r="G1217" s="476"/>
      <c r="H1217" s="477"/>
      <c r="I1217" s="477"/>
      <c r="J1217" s="478"/>
      <c r="K1217" s="479"/>
      <c r="L1217" s="477"/>
      <c r="M1217" s="477"/>
      <c r="N1217" s="480"/>
      <c r="O1217" s="478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43"/>
      <c r="AF1217" s="43"/>
    </row>
    <row r="1218" spans="1:32" ht="15.75" customHeight="1">
      <c r="A1218" s="23"/>
      <c r="B1218" s="472"/>
      <c r="C1218" s="473"/>
      <c r="D1218" s="474"/>
      <c r="E1218" s="475"/>
      <c r="F1218" s="474"/>
      <c r="G1218" s="476"/>
      <c r="H1218" s="477"/>
      <c r="I1218" s="477"/>
      <c r="J1218" s="478"/>
      <c r="K1218" s="479"/>
      <c r="L1218" s="477"/>
      <c r="M1218" s="477"/>
      <c r="N1218" s="480"/>
      <c r="O1218" s="478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43"/>
      <c r="AF1218" s="43"/>
    </row>
    <row r="1219" spans="1:32" ht="15.75" customHeight="1">
      <c r="A1219" s="23"/>
      <c r="B1219" s="472"/>
      <c r="C1219" s="473"/>
      <c r="D1219" s="474"/>
      <c r="E1219" s="475"/>
      <c r="F1219" s="474"/>
      <c r="G1219" s="476"/>
      <c r="H1219" s="477"/>
      <c r="I1219" s="477"/>
      <c r="J1219" s="478"/>
      <c r="K1219" s="479"/>
      <c r="L1219" s="477"/>
      <c r="M1219" s="477"/>
      <c r="N1219" s="480"/>
      <c r="O1219" s="478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43"/>
      <c r="AF1219" s="43"/>
    </row>
    <row r="1220" spans="1:32" ht="15.75" customHeight="1">
      <c r="A1220" s="23"/>
      <c r="B1220" s="472"/>
      <c r="C1220" s="473"/>
      <c r="D1220" s="474"/>
      <c r="E1220" s="475"/>
      <c r="F1220" s="474"/>
      <c r="G1220" s="476"/>
      <c r="H1220" s="477"/>
      <c r="I1220" s="477"/>
      <c r="J1220" s="478"/>
      <c r="K1220" s="479"/>
      <c r="L1220" s="477"/>
      <c r="M1220" s="477"/>
      <c r="N1220" s="480"/>
      <c r="O1220" s="478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43"/>
      <c r="AF1220" s="43"/>
    </row>
    <row r="1221" spans="1:32" ht="15.75" customHeight="1">
      <c r="A1221" s="23"/>
      <c r="B1221" s="472"/>
      <c r="C1221" s="473"/>
      <c r="D1221" s="474"/>
      <c r="E1221" s="475"/>
      <c r="F1221" s="474"/>
      <c r="G1221" s="476"/>
      <c r="H1221" s="477"/>
      <c r="I1221" s="477"/>
      <c r="J1221" s="478"/>
      <c r="K1221" s="479"/>
      <c r="L1221" s="477"/>
      <c r="M1221" s="477"/>
      <c r="N1221" s="480"/>
      <c r="O1221" s="478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</row>
    <row r="1222" spans="1:32" ht="15.75" customHeight="1">
      <c r="A1222" s="23"/>
      <c r="B1222" s="472"/>
      <c r="C1222" s="473"/>
      <c r="D1222" s="474"/>
      <c r="E1222" s="475"/>
      <c r="F1222" s="474"/>
      <c r="G1222" s="476"/>
      <c r="H1222" s="477"/>
      <c r="I1222" s="477"/>
      <c r="J1222" s="478"/>
      <c r="K1222" s="479"/>
      <c r="L1222" s="477"/>
      <c r="M1222" s="477"/>
      <c r="N1222" s="480"/>
      <c r="O1222" s="478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43"/>
      <c r="AF1222" s="43"/>
    </row>
    <row r="1223" spans="1:32" ht="15.75" customHeight="1">
      <c r="A1223" s="23"/>
      <c r="B1223" s="472"/>
      <c r="C1223" s="473"/>
      <c r="D1223" s="474"/>
      <c r="E1223" s="475"/>
      <c r="F1223" s="474"/>
      <c r="G1223" s="476"/>
      <c r="H1223" s="477"/>
      <c r="I1223" s="477"/>
      <c r="J1223" s="478"/>
      <c r="K1223" s="479"/>
      <c r="L1223" s="477"/>
      <c r="M1223" s="477"/>
      <c r="N1223" s="480"/>
      <c r="O1223" s="478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43"/>
      <c r="AF1223" s="43"/>
    </row>
    <row r="1224" spans="1:32" ht="15.75" customHeight="1">
      <c r="A1224" s="23"/>
      <c r="B1224" s="472"/>
      <c r="C1224" s="473"/>
      <c r="D1224" s="474"/>
      <c r="E1224" s="475"/>
      <c r="F1224" s="474"/>
      <c r="G1224" s="476"/>
      <c r="H1224" s="477"/>
      <c r="I1224" s="477"/>
      <c r="J1224" s="478"/>
      <c r="K1224" s="479"/>
      <c r="L1224" s="477"/>
      <c r="M1224" s="477"/>
      <c r="N1224" s="480"/>
      <c r="O1224" s="478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43"/>
      <c r="AF1224" s="43"/>
    </row>
    <row r="1225" spans="1:32" ht="15.75" customHeight="1">
      <c r="A1225" s="23"/>
      <c r="B1225" s="472"/>
      <c r="C1225" s="473"/>
      <c r="D1225" s="474"/>
      <c r="E1225" s="475"/>
      <c r="F1225" s="474"/>
      <c r="G1225" s="476"/>
      <c r="H1225" s="477"/>
      <c r="I1225" s="477"/>
      <c r="J1225" s="478"/>
      <c r="K1225" s="479"/>
      <c r="L1225" s="477"/>
      <c r="M1225" s="477"/>
      <c r="N1225" s="480"/>
      <c r="O1225" s="478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43"/>
      <c r="AF1225" s="43"/>
    </row>
    <row r="1226" spans="1:32" ht="15.75" customHeight="1">
      <c r="A1226" s="23"/>
      <c r="B1226" s="472"/>
      <c r="C1226" s="473"/>
      <c r="D1226" s="474"/>
      <c r="E1226" s="475"/>
      <c r="F1226" s="474"/>
      <c r="G1226" s="476"/>
      <c r="H1226" s="477"/>
      <c r="I1226" s="477"/>
      <c r="J1226" s="478"/>
      <c r="K1226" s="479"/>
      <c r="L1226" s="477"/>
      <c r="M1226" s="477"/>
      <c r="N1226" s="480"/>
      <c r="O1226" s="478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43"/>
      <c r="AF1226" s="43"/>
    </row>
    <row r="1227" spans="1:32" ht="15.75" customHeight="1">
      <c r="A1227" s="23"/>
      <c r="B1227" s="472"/>
      <c r="C1227" s="473"/>
      <c r="D1227" s="474"/>
      <c r="E1227" s="475"/>
      <c r="F1227" s="474"/>
      <c r="G1227" s="476"/>
      <c r="H1227" s="477"/>
      <c r="I1227" s="477"/>
      <c r="J1227" s="478"/>
      <c r="K1227" s="479"/>
      <c r="L1227" s="477"/>
      <c r="M1227" s="477"/>
      <c r="N1227" s="480"/>
      <c r="O1227" s="478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43"/>
      <c r="AF1227" s="43"/>
    </row>
    <row r="1228" spans="1:32" ht="15.75" customHeight="1">
      <c r="A1228" s="23"/>
      <c r="B1228" s="472"/>
      <c r="C1228" s="473"/>
      <c r="D1228" s="474"/>
      <c r="E1228" s="475"/>
      <c r="F1228" s="474"/>
      <c r="G1228" s="476"/>
      <c r="H1228" s="477"/>
      <c r="I1228" s="477"/>
      <c r="J1228" s="478"/>
      <c r="K1228" s="479"/>
      <c r="L1228" s="477"/>
      <c r="M1228" s="477"/>
      <c r="N1228" s="480"/>
      <c r="O1228" s="478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43"/>
      <c r="AF1228" s="43"/>
    </row>
    <row r="1229" spans="1:32" ht="15.75" customHeight="1">
      <c r="A1229" s="23"/>
      <c r="B1229" s="472"/>
      <c r="C1229" s="473"/>
      <c r="D1229" s="474"/>
      <c r="E1229" s="475"/>
      <c r="F1229" s="474"/>
      <c r="G1229" s="476"/>
      <c r="H1229" s="477"/>
      <c r="I1229" s="477"/>
      <c r="J1229" s="478"/>
      <c r="K1229" s="479"/>
      <c r="L1229" s="477"/>
      <c r="M1229" s="477"/>
      <c r="N1229" s="480"/>
      <c r="O1229" s="478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43"/>
      <c r="AF1229" s="43"/>
    </row>
    <row r="1230" spans="1:32" ht="15.75" customHeight="1">
      <c r="A1230" s="23"/>
      <c r="B1230" s="472"/>
      <c r="C1230" s="473"/>
      <c r="D1230" s="474"/>
      <c r="E1230" s="475"/>
      <c r="F1230" s="474"/>
      <c r="G1230" s="476"/>
      <c r="H1230" s="477"/>
      <c r="I1230" s="477"/>
      <c r="J1230" s="478"/>
      <c r="K1230" s="479"/>
      <c r="L1230" s="477"/>
      <c r="M1230" s="477"/>
      <c r="N1230" s="480"/>
      <c r="O1230" s="478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43"/>
      <c r="AF1230" s="43"/>
    </row>
    <row r="1231" spans="1:32" ht="15.75" customHeight="1">
      <c r="A1231" s="23"/>
      <c r="B1231" s="472"/>
      <c r="C1231" s="473"/>
      <c r="D1231" s="474"/>
      <c r="E1231" s="475"/>
      <c r="F1231" s="474"/>
      <c r="G1231" s="476"/>
      <c r="H1231" s="477"/>
      <c r="I1231" s="477"/>
      <c r="J1231" s="478"/>
      <c r="K1231" s="479"/>
      <c r="L1231" s="477"/>
      <c r="M1231" s="477"/>
      <c r="N1231" s="480"/>
      <c r="O1231" s="478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</row>
    <row r="1232" spans="1:32" ht="15.75" customHeight="1">
      <c r="A1232" s="23"/>
      <c r="B1232" s="472"/>
      <c r="C1232" s="473"/>
      <c r="D1232" s="474"/>
      <c r="E1232" s="475"/>
      <c r="F1232" s="474"/>
      <c r="G1232" s="476"/>
      <c r="H1232" s="477"/>
      <c r="I1232" s="477"/>
      <c r="J1232" s="478"/>
      <c r="K1232" s="479"/>
      <c r="L1232" s="477"/>
      <c r="M1232" s="477"/>
      <c r="N1232" s="480"/>
      <c r="O1232" s="478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43"/>
      <c r="AF1232" s="43"/>
    </row>
    <row r="1233" spans="1:32" ht="15.75" customHeight="1">
      <c r="A1233" s="23"/>
      <c r="B1233" s="472"/>
      <c r="C1233" s="473"/>
      <c r="D1233" s="474"/>
      <c r="E1233" s="475"/>
      <c r="F1233" s="474"/>
      <c r="G1233" s="476"/>
      <c r="H1233" s="477"/>
      <c r="I1233" s="477"/>
      <c r="J1233" s="478"/>
      <c r="K1233" s="479"/>
      <c r="L1233" s="477"/>
      <c r="M1233" s="477"/>
      <c r="N1233" s="480"/>
      <c r="O1233" s="478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43"/>
      <c r="AF1233" s="43"/>
    </row>
    <row r="1234" spans="1:32" ht="15.75" customHeight="1">
      <c r="A1234" s="23"/>
      <c r="B1234" s="472"/>
      <c r="C1234" s="473"/>
      <c r="D1234" s="474"/>
      <c r="E1234" s="475"/>
      <c r="F1234" s="474"/>
      <c r="G1234" s="476"/>
      <c r="H1234" s="477"/>
      <c r="I1234" s="477"/>
      <c r="J1234" s="478"/>
      <c r="K1234" s="479"/>
      <c r="L1234" s="477"/>
      <c r="M1234" s="477"/>
      <c r="N1234" s="480"/>
      <c r="O1234" s="478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43"/>
      <c r="AF1234" s="43"/>
    </row>
    <row r="1235" spans="1:32" ht="15.75" customHeight="1">
      <c r="A1235" s="23"/>
      <c r="B1235" s="472"/>
      <c r="C1235" s="473"/>
      <c r="D1235" s="474"/>
      <c r="E1235" s="475"/>
      <c r="F1235" s="474"/>
      <c r="G1235" s="476"/>
      <c r="H1235" s="477"/>
      <c r="I1235" s="477"/>
      <c r="J1235" s="478"/>
      <c r="K1235" s="479"/>
      <c r="L1235" s="477"/>
      <c r="M1235" s="477"/>
      <c r="N1235" s="480"/>
      <c r="O1235" s="478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43"/>
      <c r="AF1235" s="43"/>
    </row>
    <row r="1236" spans="1:32" ht="15.75" customHeight="1">
      <c r="A1236" s="23"/>
      <c r="B1236" s="472"/>
      <c r="C1236" s="473"/>
      <c r="D1236" s="474"/>
      <c r="E1236" s="475"/>
      <c r="F1236" s="474"/>
      <c r="G1236" s="476"/>
      <c r="H1236" s="477"/>
      <c r="I1236" s="477"/>
      <c r="J1236" s="478"/>
      <c r="K1236" s="479"/>
      <c r="L1236" s="477"/>
      <c r="M1236" s="477"/>
      <c r="N1236" s="480"/>
      <c r="O1236" s="478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43"/>
      <c r="AF1236" s="43"/>
    </row>
    <row r="1237" spans="1:32" ht="15.75" customHeight="1">
      <c r="A1237" s="23"/>
      <c r="B1237" s="472"/>
      <c r="C1237" s="473"/>
      <c r="D1237" s="474"/>
      <c r="E1237" s="475"/>
      <c r="F1237" s="474"/>
      <c r="G1237" s="476"/>
      <c r="H1237" s="477"/>
      <c r="I1237" s="477"/>
      <c r="J1237" s="478"/>
      <c r="K1237" s="479"/>
      <c r="L1237" s="477"/>
      <c r="M1237" s="477"/>
      <c r="N1237" s="480"/>
      <c r="O1237" s="478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43"/>
      <c r="AF1237" s="43"/>
    </row>
    <row r="1238" spans="1:32" ht="15.75" customHeight="1">
      <c r="A1238" s="23"/>
      <c r="B1238" s="472"/>
      <c r="C1238" s="473"/>
      <c r="D1238" s="474"/>
      <c r="E1238" s="475"/>
      <c r="F1238" s="474"/>
      <c r="G1238" s="476"/>
      <c r="H1238" s="477"/>
      <c r="I1238" s="477"/>
      <c r="J1238" s="478"/>
      <c r="K1238" s="479"/>
      <c r="L1238" s="477"/>
      <c r="M1238" s="477"/>
      <c r="N1238" s="480"/>
      <c r="O1238" s="478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43"/>
      <c r="AF1238" s="43"/>
    </row>
    <row r="1239" spans="1:32" ht="15.75" customHeight="1">
      <c r="A1239" s="23"/>
      <c r="B1239" s="472"/>
      <c r="C1239" s="473"/>
      <c r="D1239" s="474"/>
      <c r="E1239" s="475"/>
      <c r="F1239" s="474"/>
      <c r="G1239" s="476"/>
      <c r="H1239" s="477"/>
      <c r="I1239" s="477"/>
      <c r="J1239" s="478"/>
      <c r="K1239" s="479"/>
      <c r="L1239" s="477"/>
      <c r="M1239" s="477"/>
      <c r="N1239" s="480"/>
      <c r="O1239" s="478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43"/>
      <c r="AF1239" s="43"/>
    </row>
    <row r="1240" spans="1:32" ht="15.75" customHeight="1">
      <c r="A1240" s="23"/>
      <c r="B1240" s="472"/>
      <c r="C1240" s="473"/>
      <c r="D1240" s="474"/>
      <c r="E1240" s="475"/>
      <c r="F1240" s="474"/>
      <c r="G1240" s="476"/>
      <c r="H1240" s="477"/>
      <c r="I1240" s="477"/>
      <c r="J1240" s="478"/>
      <c r="K1240" s="479"/>
      <c r="L1240" s="477"/>
      <c r="M1240" s="477"/>
      <c r="N1240" s="480"/>
      <c r="O1240" s="478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43"/>
      <c r="AF1240" s="43"/>
    </row>
    <row r="1241" spans="1:32" ht="15.75" customHeight="1">
      <c r="A1241" s="23"/>
      <c r="B1241" s="472"/>
      <c r="C1241" s="473"/>
      <c r="D1241" s="474"/>
      <c r="E1241" s="475"/>
      <c r="F1241" s="474"/>
      <c r="G1241" s="476"/>
      <c r="H1241" s="477"/>
      <c r="I1241" s="477"/>
      <c r="J1241" s="478"/>
      <c r="K1241" s="479"/>
      <c r="L1241" s="477"/>
      <c r="M1241" s="477"/>
      <c r="N1241" s="480"/>
      <c r="O1241" s="478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</row>
    <row r="1242" spans="1:32" ht="15.75" customHeight="1">
      <c r="A1242" s="23"/>
      <c r="B1242" s="472"/>
      <c r="C1242" s="473"/>
      <c r="D1242" s="474"/>
      <c r="E1242" s="475"/>
      <c r="F1242" s="474"/>
      <c r="G1242" s="476"/>
      <c r="H1242" s="477"/>
      <c r="I1242" s="477"/>
      <c r="J1242" s="478"/>
      <c r="K1242" s="479"/>
      <c r="L1242" s="477"/>
      <c r="M1242" s="477"/>
      <c r="N1242" s="480"/>
      <c r="O1242" s="478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43"/>
      <c r="AF1242" s="43"/>
    </row>
    <row r="1243" spans="1:32" ht="15.75" customHeight="1">
      <c r="A1243" s="23"/>
      <c r="B1243" s="472"/>
      <c r="C1243" s="473"/>
      <c r="D1243" s="474"/>
      <c r="E1243" s="475"/>
      <c r="F1243" s="474"/>
      <c r="G1243" s="476"/>
      <c r="H1243" s="477"/>
      <c r="I1243" s="477"/>
      <c r="J1243" s="478"/>
      <c r="K1243" s="479"/>
      <c r="L1243" s="477"/>
      <c r="M1243" s="477"/>
      <c r="N1243" s="480"/>
      <c r="O1243" s="478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43"/>
      <c r="AF1243" s="43"/>
    </row>
    <row r="1244" spans="1:32" ht="15.75" customHeight="1">
      <c r="A1244" s="23"/>
      <c r="B1244" s="472"/>
      <c r="C1244" s="473"/>
      <c r="D1244" s="474"/>
      <c r="E1244" s="475"/>
      <c r="F1244" s="474"/>
      <c r="G1244" s="476"/>
      <c r="H1244" s="477"/>
      <c r="I1244" s="477"/>
      <c r="J1244" s="478"/>
      <c r="K1244" s="479"/>
      <c r="L1244" s="477"/>
      <c r="M1244" s="477"/>
      <c r="N1244" s="480"/>
      <c r="O1244" s="478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43"/>
      <c r="AF1244" s="43"/>
    </row>
    <row r="1245" spans="1:32" ht="15.75" customHeight="1">
      <c r="A1245" s="23"/>
      <c r="B1245" s="472"/>
      <c r="C1245" s="473"/>
      <c r="D1245" s="474"/>
      <c r="E1245" s="475"/>
      <c r="F1245" s="474"/>
      <c r="G1245" s="476"/>
      <c r="H1245" s="477"/>
      <c r="I1245" s="477"/>
      <c r="J1245" s="478"/>
      <c r="K1245" s="479"/>
      <c r="L1245" s="477"/>
      <c r="M1245" s="477"/>
      <c r="N1245" s="480"/>
      <c r="O1245" s="478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43"/>
      <c r="AF1245" s="43"/>
    </row>
    <row r="1246" spans="1:32" ht="15.75" customHeight="1">
      <c r="A1246" s="23"/>
      <c r="B1246" s="472"/>
      <c r="C1246" s="473"/>
      <c r="D1246" s="474"/>
      <c r="E1246" s="475"/>
      <c r="F1246" s="474"/>
      <c r="G1246" s="476"/>
      <c r="H1246" s="477"/>
      <c r="I1246" s="477"/>
      <c r="J1246" s="478"/>
      <c r="K1246" s="479"/>
      <c r="L1246" s="477"/>
      <c r="M1246" s="477"/>
      <c r="N1246" s="480"/>
      <c r="O1246" s="478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</row>
    <row r="1247" spans="1:32" ht="15.75" customHeight="1">
      <c r="A1247" s="23"/>
      <c r="B1247" s="472"/>
      <c r="C1247" s="473"/>
      <c r="D1247" s="474"/>
      <c r="E1247" s="475"/>
      <c r="F1247" s="474"/>
      <c r="G1247" s="476"/>
      <c r="H1247" s="477"/>
      <c r="I1247" s="477"/>
      <c r="J1247" s="478"/>
      <c r="K1247" s="479"/>
      <c r="L1247" s="477"/>
      <c r="M1247" s="477"/>
      <c r="N1247" s="480"/>
      <c r="O1247" s="478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43"/>
      <c r="AF1247" s="43"/>
    </row>
    <row r="1248" spans="1:32" ht="15.75" customHeight="1">
      <c r="A1248" s="23"/>
      <c r="B1248" s="472"/>
      <c r="C1248" s="473"/>
      <c r="D1248" s="474"/>
      <c r="E1248" s="475"/>
      <c r="F1248" s="474"/>
      <c r="G1248" s="476"/>
      <c r="H1248" s="477"/>
      <c r="I1248" s="477"/>
      <c r="J1248" s="478"/>
      <c r="K1248" s="479"/>
      <c r="L1248" s="477"/>
      <c r="M1248" s="477"/>
      <c r="N1248" s="480"/>
      <c r="O1248" s="478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43"/>
      <c r="AF1248" s="43"/>
    </row>
    <row r="1249" spans="1:32" ht="15.75" customHeight="1">
      <c r="A1249" s="23"/>
      <c r="B1249" s="472"/>
      <c r="C1249" s="473"/>
      <c r="D1249" s="474"/>
      <c r="E1249" s="475"/>
      <c r="F1249" s="474"/>
      <c r="G1249" s="476"/>
      <c r="H1249" s="477"/>
      <c r="I1249" s="477"/>
      <c r="J1249" s="478"/>
      <c r="K1249" s="479"/>
      <c r="L1249" s="477"/>
      <c r="M1249" s="477"/>
      <c r="N1249" s="480"/>
      <c r="O1249" s="478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43"/>
      <c r="AF1249" s="43"/>
    </row>
    <row r="1250" spans="1:32" ht="15.75" customHeight="1">
      <c r="A1250" s="23"/>
      <c r="B1250" s="472"/>
      <c r="C1250" s="473"/>
      <c r="D1250" s="474"/>
      <c r="E1250" s="475"/>
      <c r="F1250" s="474"/>
      <c r="G1250" s="476"/>
      <c r="H1250" s="477"/>
      <c r="I1250" s="477"/>
      <c r="J1250" s="478"/>
      <c r="K1250" s="479"/>
      <c r="L1250" s="477"/>
      <c r="M1250" s="477"/>
      <c r="N1250" s="480"/>
      <c r="O1250" s="478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43"/>
      <c r="AF1250" s="43"/>
    </row>
    <row r="1251" spans="1:32" ht="15.75" customHeight="1">
      <c r="A1251" s="23"/>
      <c r="B1251" s="472"/>
      <c r="C1251" s="473"/>
      <c r="D1251" s="474"/>
      <c r="E1251" s="475"/>
      <c r="F1251" s="474"/>
      <c r="G1251" s="476"/>
      <c r="H1251" s="477"/>
      <c r="I1251" s="477"/>
      <c r="J1251" s="478"/>
      <c r="K1251" s="479"/>
      <c r="L1251" s="477"/>
      <c r="M1251" s="477"/>
      <c r="N1251" s="480"/>
      <c r="O1251" s="478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</row>
    <row r="1252" spans="1:32" ht="15.75" customHeight="1">
      <c r="A1252" s="23"/>
      <c r="B1252" s="472"/>
      <c r="C1252" s="473"/>
      <c r="D1252" s="474"/>
      <c r="E1252" s="475"/>
      <c r="F1252" s="474"/>
      <c r="G1252" s="476"/>
      <c r="H1252" s="477"/>
      <c r="I1252" s="477"/>
      <c r="J1252" s="478"/>
      <c r="K1252" s="479"/>
      <c r="L1252" s="477"/>
      <c r="M1252" s="477"/>
      <c r="N1252" s="480"/>
      <c r="O1252" s="478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43"/>
      <c r="AF1252" s="43"/>
    </row>
    <row r="1253" spans="1:32" ht="15.75" customHeight="1">
      <c r="A1253" s="23"/>
      <c r="B1253" s="472"/>
      <c r="C1253" s="473"/>
      <c r="D1253" s="474"/>
      <c r="E1253" s="475"/>
      <c r="F1253" s="474"/>
      <c r="G1253" s="476"/>
      <c r="H1253" s="477"/>
      <c r="I1253" s="477"/>
      <c r="J1253" s="478"/>
      <c r="K1253" s="479"/>
      <c r="L1253" s="477"/>
      <c r="M1253" s="477"/>
      <c r="N1253" s="480"/>
      <c r="O1253" s="478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43"/>
      <c r="AF1253" s="43"/>
    </row>
    <row r="1254" spans="1:32" ht="15.75" customHeight="1">
      <c r="A1254" s="23"/>
      <c r="B1254" s="472"/>
      <c r="C1254" s="473"/>
      <c r="D1254" s="474"/>
      <c r="E1254" s="475"/>
      <c r="F1254" s="474"/>
      <c r="G1254" s="476"/>
      <c r="H1254" s="477"/>
      <c r="I1254" s="477"/>
      <c r="J1254" s="478"/>
      <c r="K1254" s="479"/>
      <c r="L1254" s="477"/>
      <c r="M1254" s="477"/>
      <c r="N1254" s="480"/>
      <c r="O1254" s="478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43"/>
      <c r="AF1254" s="43"/>
    </row>
    <row r="1255" spans="1:32" ht="15.75" customHeight="1">
      <c r="A1255" s="23"/>
      <c r="B1255" s="472"/>
      <c r="C1255" s="473"/>
      <c r="D1255" s="474"/>
      <c r="E1255" s="475"/>
      <c r="F1255" s="474"/>
      <c r="G1255" s="476"/>
      <c r="H1255" s="477"/>
      <c r="I1255" s="477"/>
      <c r="J1255" s="478"/>
      <c r="K1255" s="479"/>
      <c r="L1255" s="477"/>
      <c r="M1255" s="477"/>
      <c r="N1255" s="480"/>
      <c r="O1255" s="478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43"/>
      <c r="AF1255" s="43"/>
    </row>
    <row r="1256" spans="1:32" ht="15.75" customHeight="1">
      <c r="A1256" s="23"/>
      <c r="B1256" s="472"/>
      <c r="C1256" s="473"/>
      <c r="D1256" s="474"/>
      <c r="E1256" s="475"/>
      <c r="F1256" s="474"/>
      <c r="G1256" s="476"/>
      <c r="H1256" s="477"/>
      <c r="I1256" s="477"/>
      <c r="J1256" s="478"/>
      <c r="K1256" s="479"/>
      <c r="L1256" s="477"/>
      <c r="M1256" s="477"/>
      <c r="N1256" s="480"/>
      <c r="O1256" s="478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43"/>
      <c r="AF1256" s="43"/>
    </row>
    <row r="1257" spans="1:32" ht="15.75" customHeight="1">
      <c r="A1257" s="23"/>
      <c r="B1257" s="472"/>
      <c r="C1257" s="473"/>
      <c r="D1257" s="474"/>
      <c r="E1257" s="475"/>
      <c r="F1257" s="474"/>
      <c r="G1257" s="476"/>
      <c r="H1257" s="477"/>
      <c r="I1257" s="477"/>
      <c r="J1257" s="478"/>
      <c r="K1257" s="479"/>
      <c r="L1257" s="477"/>
      <c r="M1257" s="477"/>
      <c r="N1257" s="480"/>
      <c r="O1257" s="478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43"/>
      <c r="AF1257" s="43"/>
    </row>
    <row r="1258" spans="1:32" ht="15.75" customHeight="1">
      <c r="A1258" s="23"/>
      <c r="B1258" s="472"/>
      <c r="C1258" s="473"/>
      <c r="D1258" s="474"/>
      <c r="E1258" s="475"/>
      <c r="F1258" s="474"/>
      <c r="G1258" s="476"/>
      <c r="H1258" s="477"/>
      <c r="I1258" s="477"/>
      <c r="J1258" s="478"/>
      <c r="K1258" s="479"/>
      <c r="L1258" s="477"/>
      <c r="M1258" s="477"/>
      <c r="N1258" s="480"/>
      <c r="O1258" s="478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43"/>
      <c r="AF1258" s="43"/>
    </row>
    <row r="1259" spans="1:32" ht="15.75" customHeight="1">
      <c r="A1259" s="23"/>
      <c r="B1259" s="472"/>
      <c r="C1259" s="473"/>
      <c r="D1259" s="474"/>
      <c r="E1259" s="475"/>
      <c r="F1259" s="474"/>
      <c r="G1259" s="476"/>
      <c r="H1259" s="477"/>
      <c r="I1259" s="477"/>
      <c r="J1259" s="478"/>
      <c r="K1259" s="479"/>
      <c r="L1259" s="477"/>
      <c r="M1259" s="477"/>
      <c r="N1259" s="480"/>
      <c r="O1259" s="478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43"/>
      <c r="AF1259" s="43"/>
    </row>
    <row r="1260" spans="1:32" ht="15.75" customHeight="1">
      <c r="A1260" s="23"/>
      <c r="B1260" s="472"/>
      <c r="C1260" s="473"/>
      <c r="D1260" s="474"/>
      <c r="E1260" s="475"/>
      <c r="F1260" s="474"/>
      <c r="G1260" s="476"/>
      <c r="H1260" s="477"/>
      <c r="I1260" s="477"/>
      <c r="J1260" s="478"/>
      <c r="K1260" s="479"/>
      <c r="L1260" s="477"/>
      <c r="M1260" s="477"/>
      <c r="N1260" s="480"/>
      <c r="O1260" s="478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43"/>
      <c r="AF1260" s="43"/>
    </row>
    <row r="1261" spans="1:32" ht="15.75" customHeight="1">
      <c r="A1261" s="23"/>
      <c r="B1261" s="472"/>
      <c r="C1261" s="473"/>
      <c r="D1261" s="474"/>
      <c r="E1261" s="475"/>
      <c r="F1261" s="474"/>
      <c r="G1261" s="476"/>
      <c r="H1261" s="477"/>
      <c r="I1261" s="477"/>
      <c r="J1261" s="478"/>
      <c r="K1261" s="479"/>
      <c r="L1261" s="477"/>
      <c r="M1261" s="477"/>
      <c r="N1261" s="480"/>
      <c r="O1261" s="478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</row>
    <row r="1262" spans="1:32" ht="15.75" customHeight="1">
      <c r="A1262" s="23"/>
      <c r="B1262" s="472"/>
      <c r="C1262" s="473"/>
      <c r="D1262" s="474"/>
      <c r="E1262" s="475"/>
      <c r="F1262" s="474"/>
      <c r="G1262" s="476"/>
      <c r="H1262" s="477"/>
      <c r="I1262" s="477"/>
      <c r="J1262" s="478"/>
      <c r="K1262" s="479"/>
      <c r="L1262" s="477"/>
      <c r="M1262" s="477"/>
      <c r="N1262" s="480"/>
      <c r="O1262" s="478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43"/>
      <c r="AF1262" s="43"/>
    </row>
    <row r="1263" spans="1:32" ht="15.75" customHeight="1">
      <c r="A1263" s="23"/>
      <c r="B1263" s="472"/>
      <c r="C1263" s="473"/>
      <c r="D1263" s="474"/>
      <c r="E1263" s="475"/>
      <c r="F1263" s="474"/>
      <c r="G1263" s="476"/>
      <c r="H1263" s="477"/>
      <c r="I1263" s="477"/>
      <c r="J1263" s="478"/>
      <c r="K1263" s="479"/>
      <c r="L1263" s="477"/>
      <c r="M1263" s="477"/>
      <c r="N1263" s="480"/>
      <c r="O1263" s="478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43"/>
      <c r="AF1263" s="43"/>
    </row>
    <row r="1264" spans="1:32" ht="15.75" customHeight="1">
      <c r="A1264" s="23"/>
      <c r="B1264" s="472"/>
      <c r="C1264" s="473"/>
      <c r="D1264" s="474"/>
      <c r="E1264" s="475"/>
      <c r="F1264" s="474"/>
      <c r="G1264" s="476"/>
      <c r="H1264" s="477"/>
      <c r="I1264" s="477"/>
      <c r="J1264" s="478"/>
      <c r="K1264" s="479"/>
      <c r="L1264" s="477"/>
      <c r="M1264" s="477"/>
      <c r="N1264" s="480"/>
      <c r="O1264" s="478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43"/>
      <c r="AF1264" s="43"/>
    </row>
    <row r="1265" spans="1:32" ht="15.75" customHeight="1">
      <c r="A1265" s="23"/>
      <c r="B1265" s="472"/>
      <c r="C1265" s="473"/>
      <c r="D1265" s="474"/>
      <c r="E1265" s="475"/>
      <c r="F1265" s="474"/>
      <c r="G1265" s="476"/>
      <c r="H1265" s="477"/>
      <c r="I1265" s="477"/>
      <c r="J1265" s="478"/>
      <c r="K1265" s="479"/>
      <c r="L1265" s="477"/>
      <c r="M1265" s="477"/>
      <c r="N1265" s="480"/>
      <c r="O1265" s="478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</row>
    <row r="1266" spans="1:32" ht="15.75" customHeight="1">
      <c r="A1266" s="23"/>
      <c r="B1266" s="472"/>
      <c r="C1266" s="473"/>
      <c r="D1266" s="474"/>
      <c r="E1266" s="475"/>
      <c r="F1266" s="474"/>
      <c r="G1266" s="476"/>
      <c r="H1266" s="477"/>
      <c r="I1266" s="477"/>
      <c r="J1266" s="478"/>
      <c r="K1266" s="479"/>
      <c r="L1266" s="477"/>
      <c r="M1266" s="477"/>
      <c r="N1266" s="480"/>
      <c r="O1266" s="478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</row>
    <row r="1267" spans="1:32" ht="15.75" customHeight="1">
      <c r="A1267" s="23"/>
      <c r="B1267" s="472"/>
      <c r="C1267" s="473"/>
      <c r="D1267" s="474"/>
      <c r="E1267" s="475"/>
      <c r="F1267" s="474"/>
      <c r="G1267" s="476"/>
      <c r="H1267" s="477"/>
      <c r="I1267" s="477"/>
      <c r="J1267" s="478"/>
      <c r="K1267" s="479"/>
      <c r="L1267" s="477"/>
      <c r="M1267" s="477"/>
      <c r="N1267" s="480"/>
      <c r="O1267" s="478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43"/>
      <c r="AF1267" s="43"/>
    </row>
    <row r="1268" spans="1:32" ht="15.75" customHeight="1">
      <c r="A1268" s="23"/>
      <c r="B1268" s="472"/>
      <c r="C1268" s="473"/>
      <c r="D1268" s="474"/>
      <c r="E1268" s="475"/>
      <c r="F1268" s="474"/>
      <c r="G1268" s="476"/>
      <c r="H1268" s="477"/>
      <c r="I1268" s="477"/>
      <c r="J1268" s="478"/>
      <c r="K1268" s="479"/>
      <c r="L1268" s="477"/>
      <c r="M1268" s="477"/>
      <c r="N1268" s="480"/>
      <c r="O1268" s="478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43"/>
      <c r="AF1268" s="43"/>
    </row>
    <row r="1269" spans="1:32" ht="15.75" customHeight="1">
      <c r="A1269" s="23"/>
      <c r="B1269" s="472"/>
      <c r="C1269" s="473"/>
      <c r="D1269" s="474"/>
      <c r="E1269" s="475"/>
      <c r="F1269" s="474"/>
      <c r="G1269" s="476"/>
      <c r="H1269" s="477"/>
      <c r="I1269" s="477"/>
      <c r="J1269" s="478"/>
      <c r="K1269" s="479"/>
      <c r="L1269" s="477"/>
      <c r="M1269" s="477"/>
      <c r="N1269" s="480"/>
      <c r="O1269" s="478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43"/>
      <c r="AF1269" s="43"/>
    </row>
    <row r="1270" spans="1:32" ht="15.75" customHeight="1">
      <c r="A1270" s="23"/>
      <c r="B1270" s="472"/>
      <c r="C1270" s="473"/>
      <c r="D1270" s="474"/>
      <c r="E1270" s="475"/>
      <c r="F1270" s="474"/>
      <c r="G1270" s="476"/>
      <c r="H1270" s="477"/>
      <c r="I1270" s="477"/>
      <c r="J1270" s="478"/>
      <c r="K1270" s="479"/>
      <c r="L1270" s="477"/>
      <c r="M1270" s="477"/>
      <c r="N1270" s="480"/>
      <c r="O1270" s="478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43"/>
      <c r="AF1270" s="43"/>
    </row>
    <row r="1271" spans="1:32" ht="15.75" customHeight="1">
      <c r="A1271" s="23"/>
      <c r="B1271" s="472"/>
      <c r="C1271" s="473"/>
      <c r="D1271" s="474"/>
      <c r="E1271" s="475"/>
      <c r="F1271" s="474"/>
      <c r="G1271" s="476"/>
      <c r="H1271" s="477"/>
      <c r="I1271" s="477"/>
      <c r="J1271" s="478"/>
      <c r="K1271" s="479"/>
      <c r="L1271" s="477"/>
      <c r="M1271" s="477"/>
      <c r="N1271" s="480"/>
      <c r="O1271" s="478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</row>
    <row r="1272" spans="1:32" ht="15.75" customHeight="1">
      <c r="A1272" s="23"/>
      <c r="B1272" s="472"/>
      <c r="C1272" s="473"/>
      <c r="D1272" s="474"/>
      <c r="E1272" s="475"/>
      <c r="F1272" s="474"/>
      <c r="G1272" s="476"/>
      <c r="H1272" s="477"/>
      <c r="I1272" s="477"/>
      <c r="J1272" s="478"/>
      <c r="K1272" s="479"/>
      <c r="L1272" s="477"/>
      <c r="M1272" s="477"/>
      <c r="N1272" s="480"/>
      <c r="O1272" s="478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43"/>
    </row>
    <row r="1273" spans="1:32" ht="15.75" customHeight="1">
      <c r="A1273" s="23"/>
      <c r="B1273" s="472"/>
      <c r="C1273" s="473"/>
      <c r="D1273" s="474"/>
      <c r="E1273" s="475"/>
      <c r="F1273" s="474"/>
      <c r="G1273" s="476"/>
      <c r="H1273" s="477"/>
      <c r="I1273" s="477"/>
      <c r="J1273" s="478"/>
      <c r="K1273" s="479"/>
      <c r="L1273" s="477"/>
      <c r="M1273" s="477"/>
      <c r="N1273" s="480"/>
      <c r="O1273" s="478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43"/>
      <c r="AF1273" s="43"/>
    </row>
    <row r="1274" spans="1:32" ht="15.75" customHeight="1">
      <c r="A1274" s="23"/>
      <c r="B1274" s="472"/>
      <c r="C1274" s="473"/>
      <c r="D1274" s="474"/>
      <c r="E1274" s="475"/>
      <c r="F1274" s="474"/>
      <c r="G1274" s="476"/>
      <c r="H1274" s="477"/>
      <c r="I1274" s="477"/>
      <c r="J1274" s="478"/>
      <c r="K1274" s="479"/>
      <c r="L1274" s="477"/>
      <c r="M1274" s="477"/>
      <c r="N1274" s="480"/>
      <c r="O1274" s="478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43"/>
      <c r="AF1274" s="43"/>
    </row>
    <row r="1275" spans="1:32" ht="15.75" customHeight="1">
      <c r="A1275" s="23"/>
      <c r="B1275" s="472"/>
      <c r="C1275" s="473"/>
      <c r="D1275" s="474"/>
      <c r="E1275" s="475"/>
      <c r="F1275" s="474"/>
      <c r="G1275" s="476"/>
      <c r="H1275" s="477"/>
      <c r="I1275" s="477"/>
      <c r="J1275" s="478"/>
      <c r="K1275" s="479"/>
      <c r="L1275" s="477"/>
      <c r="M1275" s="477"/>
      <c r="N1275" s="480"/>
      <c r="O1275" s="478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43"/>
      <c r="AF1275" s="43"/>
    </row>
    <row r="1276" spans="1:32" ht="15.75" customHeight="1">
      <c r="A1276" s="23"/>
      <c r="B1276" s="472"/>
      <c r="C1276" s="473"/>
      <c r="D1276" s="474"/>
      <c r="E1276" s="475"/>
      <c r="F1276" s="474"/>
      <c r="G1276" s="476"/>
      <c r="H1276" s="477"/>
      <c r="I1276" s="477"/>
      <c r="J1276" s="478"/>
      <c r="K1276" s="479"/>
      <c r="L1276" s="477"/>
      <c r="M1276" s="477"/>
      <c r="N1276" s="480"/>
      <c r="O1276" s="478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43"/>
      <c r="AF1276" s="43"/>
    </row>
    <row r="1277" spans="1:32" ht="15.75" customHeight="1">
      <c r="A1277" s="23"/>
      <c r="B1277" s="472"/>
      <c r="C1277" s="473"/>
      <c r="D1277" s="474"/>
      <c r="E1277" s="475"/>
      <c r="F1277" s="474"/>
      <c r="G1277" s="476"/>
      <c r="H1277" s="477"/>
      <c r="I1277" s="477"/>
      <c r="J1277" s="478"/>
      <c r="K1277" s="479"/>
      <c r="L1277" s="477"/>
      <c r="M1277" s="477"/>
      <c r="N1277" s="480"/>
      <c r="O1277" s="478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43"/>
      <c r="AF1277" s="43"/>
    </row>
    <row r="1278" spans="1:32" ht="15.75" customHeight="1">
      <c r="A1278" s="23"/>
      <c r="B1278" s="472"/>
      <c r="C1278" s="473"/>
      <c r="D1278" s="474"/>
      <c r="E1278" s="475"/>
      <c r="F1278" s="474"/>
      <c r="G1278" s="476"/>
      <c r="H1278" s="477"/>
      <c r="I1278" s="477"/>
      <c r="J1278" s="478"/>
      <c r="K1278" s="479"/>
      <c r="L1278" s="477"/>
      <c r="M1278" s="477"/>
      <c r="N1278" s="480"/>
      <c r="O1278" s="478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43"/>
      <c r="AF1278" s="43"/>
    </row>
    <row r="1279" spans="1:32" ht="15.75" customHeight="1">
      <c r="A1279" s="23"/>
      <c r="B1279" s="472"/>
      <c r="C1279" s="473"/>
      <c r="D1279" s="474"/>
      <c r="E1279" s="475"/>
      <c r="F1279" s="474"/>
      <c r="G1279" s="476"/>
      <c r="H1279" s="477"/>
      <c r="I1279" s="477"/>
      <c r="J1279" s="478"/>
      <c r="K1279" s="479"/>
      <c r="L1279" s="477"/>
      <c r="M1279" s="477"/>
      <c r="N1279" s="480"/>
      <c r="O1279" s="478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43"/>
      <c r="AF1279" s="43"/>
    </row>
    <row r="1280" spans="1:32" ht="15.75" customHeight="1">
      <c r="A1280" s="23"/>
      <c r="B1280" s="472"/>
      <c r="C1280" s="473"/>
      <c r="D1280" s="474"/>
      <c r="E1280" s="475"/>
      <c r="F1280" s="474"/>
      <c r="G1280" s="476"/>
      <c r="H1280" s="477"/>
      <c r="I1280" s="477"/>
      <c r="J1280" s="478"/>
      <c r="K1280" s="479"/>
      <c r="L1280" s="477"/>
      <c r="M1280" s="477"/>
      <c r="N1280" s="480"/>
      <c r="O1280" s="478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43"/>
      <c r="AF1280" s="43"/>
    </row>
    <row r="1281" spans="1:32" ht="15.75" customHeight="1">
      <c r="A1281" s="23"/>
      <c r="B1281" s="472"/>
      <c r="C1281" s="473"/>
      <c r="D1281" s="474"/>
      <c r="E1281" s="475"/>
      <c r="F1281" s="474"/>
      <c r="G1281" s="476"/>
      <c r="H1281" s="477"/>
      <c r="I1281" s="477"/>
      <c r="J1281" s="478"/>
      <c r="K1281" s="479"/>
      <c r="L1281" s="477"/>
      <c r="M1281" s="477"/>
      <c r="N1281" s="480"/>
      <c r="O1281" s="478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</row>
    <row r="1282" spans="1:32" ht="15.75" customHeight="1">
      <c r="A1282" s="23"/>
      <c r="B1282" s="472"/>
      <c r="C1282" s="473"/>
      <c r="D1282" s="474"/>
      <c r="E1282" s="475"/>
      <c r="F1282" s="474"/>
      <c r="G1282" s="476"/>
      <c r="H1282" s="477"/>
      <c r="I1282" s="477"/>
      <c r="J1282" s="478"/>
      <c r="K1282" s="479"/>
      <c r="L1282" s="477"/>
      <c r="M1282" s="477"/>
      <c r="N1282" s="480"/>
      <c r="O1282" s="478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43"/>
      <c r="AF1282" s="43"/>
    </row>
    <row r="1283" spans="1:32" ht="15.75" customHeight="1">
      <c r="A1283" s="23"/>
      <c r="B1283" s="472"/>
      <c r="C1283" s="473"/>
      <c r="D1283" s="474"/>
      <c r="E1283" s="475"/>
      <c r="F1283" s="474"/>
      <c r="G1283" s="476"/>
      <c r="H1283" s="477"/>
      <c r="I1283" s="477"/>
      <c r="J1283" s="478"/>
      <c r="K1283" s="479"/>
      <c r="L1283" s="477"/>
      <c r="M1283" s="477"/>
      <c r="N1283" s="480"/>
      <c r="O1283" s="478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  <c r="AC1283" s="43"/>
      <c r="AD1283" s="43"/>
      <c r="AE1283" s="43"/>
      <c r="AF1283" s="43"/>
    </row>
    <row r="1284" spans="1:32" ht="15.75" customHeight="1">
      <c r="A1284" s="23"/>
      <c r="B1284" s="472"/>
      <c r="C1284" s="473"/>
      <c r="D1284" s="474"/>
      <c r="E1284" s="475"/>
      <c r="F1284" s="474"/>
      <c r="G1284" s="476"/>
      <c r="H1284" s="477"/>
      <c r="I1284" s="477"/>
      <c r="J1284" s="478"/>
      <c r="K1284" s="479"/>
      <c r="L1284" s="477"/>
      <c r="M1284" s="477"/>
      <c r="N1284" s="480"/>
      <c r="O1284" s="478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</row>
    <row r="1285" spans="1:32" ht="15.75" customHeight="1">
      <c r="A1285" s="23"/>
      <c r="B1285" s="472"/>
      <c r="C1285" s="473"/>
      <c r="D1285" s="474"/>
      <c r="E1285" s="475"/>
      <c r="F1285" s="474"/>
      <c r="G1285" s="476"/>
      <c r="H1285" s="477"/>
      <c r="I1285" s="477"/>
      <c r="J1285" s="478"/>
      <c r="K1285" s="479"/>
      <c r="L1285" s="477"/>
      <c r="M1285" s="477"/>
      <c r="N1285" s="480"/>
      <c r="O1285" s="478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  <c r="AC1285" s="43"/>
      <c r="AD1285" s="43"/>
      <c r="AE1285" s="43"/>
      <c r="AF1285" s="43"/>
    </row>
    <row r="1286" spans="1:32" ht="15.75" customHeight="1">
      <c r="A1286" s="23"/>
      <c r="B1286" s="472"/>
      <c r="C1286" s="473"/>
      <c r="D1286" s="474"/>
      <c r="E1286" s="475"/>
      <c r="F1286" s="474"/>
      <c r="G1286" s="476"/>
      <c r="H1286" s="477"/>
      <c r="I1286" s="477"/>
      <c r="J1286" s="478"/>
      <c r="K1286" s="479"/>
      <c r="L1286" s="477"/>
      <c r="M1286" s="477"/>
      <c r="N1286" s="480"/>
      <c r="O1286" s="478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43"/>
      <c r="AF1286" s="43"/>
    </row>
    <row r="1287" spans="1:32" ht="15.75" customHeight="1">
      <c r="A1287" s="23"/>
      <c r="B1287" s="472"/>
      <c r="C1287" s="473"/>
      <c r="D1287" s="474"/>
      <c r="E1287" s="475"/>
      <c r="F1287" s="474"/>
      <c r="G1287" s="476"/>
      <c r="H1287" s="477"/>
      <c r="I1287" s="477"/>
      <c r="J1287" s="478"/>
      <c r="K1287" s="479"/>
      <c r="L1287" s="477"/>
      <c r="M1287" s="477"/>
      <c r="N1287" s="480"/>
      <c r="O1287" s="478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  <c r="AC1287" s="43"/>
      <c r="AD1287" s="43"/>
      <c r="AE1287" s="43"/>
      <c r="AF1287" s="43"/>
    </row>
    <row r="1288" spans="1:32" ht="15.75" customHeight="1">
      <c r="A1288" s="23"/>
      <c r="B1288" s="472"/>
      <c r="C1288" s="473"/>
      <c r="D1288" s="474"/>
      <c r="E1288" s="475"/>
      <c r="F1288" s="474"/>
      <c r="G1288" s="476"/>
      <c r="H1288" s="477"/>
      <c r="I1288" s="477"/>
      <c r="J1288" s="478"/>
      <c r="K1288" s="479"/>
      <c r="L1288" s="477"/>
      <c r="M1288" s="477"/>
      <c r="N1288" s="480"/>
      <c r="O1288" s="478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  <c r="AC1288" s="43"/>
      <c r="AD1288" s="43"/>
      <c r="AE1288" s="43"/>
      <c r="AF1288" s="43"/>
    </row>
    <row r="1289" spans="1:32" ht="15.75" customHeight="1">
      <c r="A1289" s="23"/>
      <c r="B1289" s="472"/>
      <c r="C1289" s="473"/>
      <c r="D1289" s="474"/>
      <c r="E1289" s="475"/>
      <c r="F1289" s="474"/>
      <c r="G1289" s="476"/>
      <c r="H1289" s="477"/>
      <c r="I1289" s="477"/>
      <c r="J1289" s="478"/>
      <c r="K1289" s="479"/>
      <c r="L1289" s="477"/>
      <c r="M1289" s="477"/>
      <c r="N1289" s="480"/>
      <c r="O1289" s="478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43"/>
    </row>
    <row r="1290" spans="1:32" ht="15.75" customHeight="1">
      <c r="A1290" s="23"/>
      <c r="B1290" s="472"/>
      <c r="C1290" s="473"/>
      <c r="D1290" s="474"/>
      <c r="E1290" s="475"/>
      <c r="F1290" s="474"/>
      <c r="G1290" s="476"/>
      <c r="H1290" s="477"/>
      <c r="I1290" s="477"/>
      <c r="J1290" s="478"/>
      <c r="K1290" s="479"/>
      <c r="L1290" s="477"/>
      <c r="M1290" s="477"/>
      <c r="N1290" s="480"/>
      <c r="O1290" s="478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43"/>
      <c r="AF1290" s="43"/>
    </row>
    <row r="1291" spans="1:32" ht="15.75" customHeight="1">
      <c r="A1291" s="23"/>
      <c r="B1291" s="472"/>
      <c r="C1291" s="473"/>
      <c r="D1291" s="474"/>
      <c r="E1291" s="475"/>
      <c r="F1291" s="474"/>
      <c r="G1291" s="476"/>
      <c r="H1291" s="477"/>
      <c r="I1291" s="477"/>
      <c r="J1291" s="478"/>
      <c r="K1291" s="479"/>
      <c r="L1291" s="477"/>
      <c r="M1291" s="477"/>
      <c r="N1291" s="480"/>
      <c r="O1291" s="478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</row>
    <row r="1292" spans="1:32" ht="15.75" customHeight="1">
      <c r="A1292" s="23"/>
      <c r="B1292" s="472"/>
      <c r="C1292" s="473"/>
      <c r="D1292" s="474"/>
      <c r="E1292" s="475"/>
      <c r="F1292" s="474"/>
      <c r="G1292" s="476"/>
      <c r="H1292" s="477"/>
      <c r="I1292" s="477"/>
      <c r="J1292" s="478"/>
      <c r="K1292" s="479"/>
      <c r="L1292" s="477"/>
      <c r="M1292" s="477"/>
      <c r="N1292" s="480"/>
      <c r="O1292" s="478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43"/>
      <c r="AF1292" s="43"/>
    </row>
    <row r="1293" spans="1:32" ht="15.75" customHeight="1">
      <c r="A1293" s="23"/>
      <c r="B1293" s="472"/>
      <c r="C1293" s="473"/>
      <c r="D1293" s="474"/>
      <c r="E1293" s="475"/>
      <c r="F1293" s="474"/>
      <c r="G1293" s="476"/>
      <c r="H1293" s="477"/>
      <c r="I1293" s="477"/>
      <c r="J1293" s="478"/>
      <c r="K1293" s="479"/>
      <c r="L1293" s="477"/>
      <c r="M1293" s="477"/>
      <c r="N1293" s="480"/>
      <c r="O1293" s="478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  <c r="AC1293" s="43"/>
      <c r="AD1293" s="43"/>
      <c r="AE1293" s="43"/>
      <c r="AF1293" s="43"/>
    </row>
    <row r="1294" spans="1:32" ht="15.75" customHeight="1">
      <c r="A1294" s="23"/>
      <c r="B1294" s="472"/>
      <c r="C1294" s="473"/>
      <c r="D1294" s="474"/>
      <c r="E1294" s="475"/>
      <c r="F1294" s="474"/>
      <c r="G1294" s="476"/>
      <c r="H1294" s="477"/>
      <c r="I1294" s="477"/>
      <c r="J1294" s="478"/>
      <c r="K1294" s="479"/>
      <c r="L1294" s="477"/>
      <c r="M1294" s="477"/>
      <c r="N1294" s="480"/>
      <c r="O1294" s="478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  <c r="AC1294" s="43"/>
      <c r="AD1294" s="43"/>
      <c r="AE1294" s="43"/>
      <c r="AF1294" s="43"/>
    </row>
    <row r="1295" spans="1:32" ht="15.75" customHeight="1">
      <c r="A1295" s="23"/>
      <c r="B1295" s="472"/>
      <c r="C1295" s="473"/>
      <c r="D1295" s="474"/>
      <c r="E1295" s="475"/>
      <c r="F1295" s="474"/>
      <c r="G1295" s="476"/>
      <c r="H1295" s="477"/>
      <c r="I1295" s="477"/>
      <c r="J1295" s="478"/>
      <c r="K1295" s="479"/>
      <c r="L1295" s="477"/>
      <c r="M1295" s="477"/>
      <c r="N1295" s="480"/>
      <c r="O1295" s="478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  <c r="AC1295" s="43"/>
      <c r="AD1295" s="43"/>
      <c r="AE1295" s="43"/>
      <c r="AF1295" s="43"/>
    </row>
    <row r="1296" spans="1:32" ht="15.75" customHeight="1">
      <c r="A1296" s="23"/>
      <c r="B1296" s="472"/>
      <c r="C1296" s="473"/>
      <c r="D1296" s="474"/>
      <c r="E1296" s="475"/>
      <c r="F1296" s="474"/>
      <c r="G1296" s="476"/>
      <c r="H1296" s="477"/>
      <c r="I1296" s="477"/>
      <c r="J1296" s="478"/>
      <c r="K1296" s="479"/>
      <c r="L1296" s="477"/>
      <c r="M1296" s="477"/>
      <c r="N1296" s="480"/>
      <c r="O1296" s="478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43"/>
      <c r="AF1296" s="43"/>
    </row>
    <row r="1297" spans="1:32" ht="15.75" customHeight="1">
      <c r="A1297" s="23"/>
      <c r="B1297" s="472"/>
      <c r="C1297" s="473"/>
      <c r="D1297" s="474"/>
      <c r="E1297" s="475"/>
      <c r="F1297" s="474"/>
      <c r="G1297" s="476"/>
      <c r="H1297" s="477"/>
      <c r="I1297" s="477"/>
      <c r="J1297" s="478"/>
      <c r="K1297" s="479"/>
      <c r="L1297" s="477"/>
      <c r="M1297" s="477"/>
      <c r="N1297" s="480"/>
      <c r="O1297" s="478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  <c r="AC1297" s="43"/>
      <c r="AD1297" s="43"/>
      <c r="AE1297" s="43"/>
      <c r="AF1297" s="43"/>
    </row>
    <row r="1298" spans="1:32" ht="15.75" customHeight="1">
      <c r="A1298" s="23"/>
      <c r="B1298" s="472"/>
      <c r="C1298" s="473"/>
      <c r="D1298" s="474"/>
      <c r="E1298" s="475"/>
      <c r="F1298" s="474"/>
      <c r="G1298" s="476"/>
      <c r="H1298" s="477"/>
      <c r="I1298" s="477"/>
      <c r="J1298" s="478"/>
      <c r="K1298" s="479"/>
      <c r="L1298" s="477"/>
      <c r="M1298" s="477"/>
      <c r="N1298" s="480"/>
      <c r="O1298" s="478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43"/>
      <c r="AF1298" s="43"/>
    </row>
    <row r="1299" spans="1:32" ht="15.75" customHeight="1">
      <c r="A1299" s="23"/>
      <c r="B1299" s="472"/>
      <c r="C1299" s="473"/>
      <c r="D1299" s="474"/>
      <c r="E1299" s="475"/>
      <c r="F1299" s="474"/>
      <c r="G1299" s="476"/>
      <c r="H1299" s="477"/>
      <c r="I1299" s="477"/>
      <c r="J1299" s="478"/>
      <c r="K1299" s="479"/>
      <c r="L1299" s="477"/>
      <c r="M1299" s="477"/>
      <c r="N1299" s="480"/>
      <c r="O1299" s="478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43"/>
      <c r="AF1299" s="43"/>
    </row>
    <row r="1300" spans="1:32" ht="15.75" customHeight="1">
      <c r="A1300" s="23"/>
      <c r="B1300" s="472"/>
      <c r="C1300" s="473"/>
      <c r="D1300" s="474"/>
      <c r="E1300" s="475"/>
      <c r="F1300" s="474"/>
      <c r="G1300" s="476"/>
      <c r="H1300" s="477"/>
      <c r="I1300" s="477"/>
      <c r="J1300" s="478"/>
      <c r="K1300" s="479"/>
      <c r="L1300" s="477"/>
      <c r="M1300" s="477"/>
      <c r="N1300" s="480"/>
      <c r="O1300" s="478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43"/>
      <c r="AF1300" s="43"/>
    </row>
    <row r="1301" spans="1:32" ht="15.75" customHeight="1">
      <c r="A1301" s="23"/>
      <c r="B1301" s="472"/>
      <c r="C1301" s="473"/>
      <c r="D1301" s="474"/>
      <c r="E1301" s="475"/>
      <c r="F1301" s="474"/>
      <c r="G1301" s="476"/>
      <c r="H1301" s="477"/>
      <c r="I1301" s="477"/>
      <c r="J1301" s="478"/>
      <c r="K1301" s="479"/>
      <c r="L1301" s="477"/>
      <c r="M1301" s="477"/>
      <c r="N1301" s="480"/>
      <c r="O1301" s="478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</row>
    <row r="1302" spans="1:32" ht="15.75" customHeight="1">
      <c r="A1302" s="23"/>
      <c r="B1302" s="472"/>
      <c r="C1302" s="473"/>
      <c r="D1302" s="474"/>
      <c r="E1302" s="475"/>
      <c r="F1302" s="474"/>
      <c r="G1302" s="476"/>
      <c r="H1302" s="477"/>
      <c r="I1302" s="477"/>
      <c r="J1302" s="478"/>
      <c r="K1302" s="479"/>
      <c r="L1302" s="477"/>
      <c r="M1302" s="477"/>
      <c r="N1302" s="480"/>
      <c r="O1302" s="478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  <c r="AC1302" s="43"/>
      <c r="AD1302" s="43"/>
      <c r="AE1302" s="43"/>
      <c r="AF1302" s="43"/>
    </row>
    <row r="1303" spans="1:32" ht="15.75" customHeight="1">
      <c r="A1303" s="23"/>
      <c r="B1303" s="472"/>
      <c r="C1303" s="473"/>
      <c r="D1303" s="474"/>
      <c r="E1303" s="475"/>
      <c r="F1303" s="474"/>
      <c r="G1303" s="476"/>
      <c r="H1303" s="477"/>
      <c r="I1303" s="477"/>
      <c r="J1303" s="478"/>
      <c r="K1303" s="479"/>
      <c r="L1303" s="477"/>
      <c r="M1303" s="477"/>
      <c r="N1303" s="480"/>
      <c r="O1303" s="478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  <c r="AC1303" s="43"/>
      <c r="AD1303" s="43"/>
      <c r="AE1303" s="43"/>
      <c r="AF1303" s="43"/>
    </row>
    <row r="1304" spans="1:32" ht="15.75" customHeight="1">
      <c r="A1304" s="23"/>
      <c r="B1304" s="472"/>
      <c r="C1304" s="473"/>
      <c r="D1304" s="474"/>
      <c r="E1304" s="475"/>
      <c r="F1304" s="474"/>
      <c r="G1304" s="476"/>
      <c r="H1304" s="477"/>
      <c r="I1304" s="477"/>
      <c r="J1304" s="478"/>
      <c r="K1304" s="479"/>
      <c r="L1304" s="477"/>
      <c r="M1304" s="477"/>
      <c r="N1304" s="480"/>
      <c r="O1304" s="478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  <c r="AC1304" s="43"/>
      <c r="AD1304" s="43"/>
      <c r="AE1304" s="43"/>
      <c r="AF1304" s="43"/>
    </row>
    <row r="1305" spans="1:32" ht="15.75" customHeight="1">
      <c r="A1305" s="23"/>
      <c r="B1305" s="472"/>
      <c r="C1305" s="473"/>
      <c r="D1305" s="474"/>
      <c r="E1305" s="475"/>
      <c r="F1305" s="474"/>
      <c r="G1305" s="476"/>
      <c r="H1305" s="477"/>
      <c r="I1305" s="477"/>
      <c r="J1305" s="478"/>
      <c r="K1305" s="479"/>
      <c r="L1305" s="477"/>
      <c r="M1305" s="477"/>
      <c r="N1305" s="480"/>
      <c r="O1305" s="478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43"/>
      <c r="AF1305" s="43"/>
    </row>
    <row r="1306" spans="1:32" ht="15.75" customHeight="1">
      <c r="A1306" s="23"/>
      <c r="B1306" s="472"/>
      <c r="C1306" s="473"/>
      <c r="D1306" s="474"/>
      <c r="E1306" s="475"/>
      <c r="F1306" s="474"/>
      <c r="G1306" s="476"/>
      <c r="H1306" s="477"/>
      <c r="I1306" s="477"/>
      <c r="J1306" s="478"/>
      <c r="K1306" s="479"/>
      <c r="L1306" s="477"/>
      <c r="M1306" s="477"/>
      <c r="N1306" s="480"/>
      <c r="O1306" s="478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43"/>
      <c r="AF1306" s="43"/>
    </row>
    <row r="1307" spans="1:32" ht="15.75" customHeight="1">
      <c r="A1307" s="23"/>
      <c r="B1307" s="472"/>
      <c r="C1307" s="473"/>
      <c r="D1307" s="474"/>
      <c r="E1307" s="475"/>
      <c r="F1307" s="474"/>
      <c r="G1307" s="476"/>
      <c r="H1307" s="477"/>
      <c r="I1307" s="477"/>
      <c r="J1307" s="478"/>
      <c r="K1307" s="479"/>
      <c r="L1307" s="477"/>
      <c r="M1307" s="477"/>
      <c r="N1307" s="480"/>
      <c r="O1307" s="478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43"/>
      <c r="AF1307" s="43"/>
    </row>
    <row r="1308" spans="1:32" ht="15.75" customHeight="1">
      <c r="A1308" s="23"/>
      <c r="B1308" s="472"/>
      <c r="C1308" s="473"/>
      <c r="D1308" s="474"/>
      <c r="E1308" s="475"/>
      <c r="F1308" s="474"/>
      <c r="G1308" s="476"/>
      <c r="H1308" s="477"/>
      <c r="I1308" s="477"/>
      <c r="J1308" s="478"/>
      <c r="K1308" s="479"/>
      <c r="L1308" s="477"/>
      <c r="M1308" s="477"/>
      <c r="N1308" s="480"/>
      <c r="O1308" s="478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43"/>
      <c r="AF1308" s="43"/>
    </row>
    <row r="1309" spans="1:32" ht="15.75" customHeight="1">
      <c r="A1309" s="23"/>
      <c r="B1309" s="472"/>
      <c r="C1309" s="473"/>
      <c r="D1309" s="474"/>
      <c r="E1309" s="475"/>
      <c r="F1309" s="474"/>
      <c r="G1309" s="476"/>
      <c r="H1309" s="477"/>
      <c r="I1309" s="477"/>
      <c r="J1309" s="478"/>
      <c r="K1309" s="479"/>
      <c r="L1309" s="477"/>
      <c r="M1309" s="477"/>
      <c r="N1309" s="480"/>
      <c r="O1309" s="478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43"/>
      <c r="AF1309" s="43"/>
    </row>
    <row r="1310" spans="1:32" ht="15.75" customHeight="1">
      <c r="A1310" s="23"/>
      <c r="B1310" s="472"/>
      <c r="C1310" s="473"/>
      <c r="D1310" s="474"/>
      <c r="E1310" s="475"/>
      <c r="F1310" s="474"/>
      <c r="G1310" s="476"/>
      <c r="H1310" s="477"/>
      <c r="I1310" s="477"/>
      <c r="J1310" s="478"/>
      <c r="K1310" s="479"/>
      <c r="L1310" s="477"/>
      <c r="M1310" s="477"/>
      <c r="N1310" s="480"/>
      <c r="O1310" s="478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  <c r="AC1310" s="43"/>
      <c r="AD1310" s="43"/>
      <c r="AE1310" s="43"/>
      <c r="AF1310" s="43"/>
    </row>
    <row r="1311" spans="1:32" ht="15.75" customHeight="1">
      <c r="A1311" s="23"/>
      <c r="B1311" s="472"/>
      <c r="C1311" s="473"/>
      <c r="D1311" s="474"/>
      <c r="E1311" s="475"/>
      <c r="F1311" s="474"/>
      <c r="G1311" s="476"/>
      <c r="H1311" s="477"/>
      <c r="I1311" s="477"/>
      <c r="J1311" s="478"/>
      <c r="K1311" s="479"/>
      <c r="L1311" s="477"/>
      <c r="M1311" s="477"/>
      <c r="N1311" s="480"/>
      <c r="O1311" s="478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</row>
    <row r="1312" spans="1:32" ht="15.75" customHeight="1">
      <c r="A1312" s="23"/>
      <c r="B1312" s="472"/>
      <c r="C1312" s="473"/>
      <c r="D1312" s="474"/>
      <c r="E1312" s="475"/>
      <c r="F1312" s="474"/>
      <c r="G1312" s="476"/>
      <c r="H1312" s="477"/>
      <c r="I1312" s="477"/>
      <c r="J1312" s="478"/>
      <c r="K1312" s="479"/>
      <c r="L1312" s="477"/>
      <c r="M1312" s="477"/>
      <c r="N1312" s="480"/>
      <c r="O1312" s="478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43"/>
      <c r="AF1312" s="43"/>
    </row>
    <row r="1313" spans="1:32" ht="15.75" customHeight="1">
      <c r="A1313" s="23"/>
      <c r="B1313" s="472"/>
      <c r="C1313" s="473"/>
      <c r="D1313" s="474"/>
      <c r="E1313" s="475"/>
      <c r="F1313" s="474"/>
      <c r="G1313" s="476"/>
      <c r="H1313" s="477"/>
      <c r="I1313" s="477"/>
      <c r="J1313" s="478"/>
      <c r="K1313" s="479"/>
      <c r="L1313" s="477"/>
      <c r="M1313" s="477"/>
      <c r="N1313" s="480"/>
      <c r="O1313" s="478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43"/>
      <c r="AF1313" s="43"/>
    </row>
    <row r="1314" spans="1:32" ht="15.75" customHeight="1">
      <c r="A1314" s="23"/>
      <c r="B1314" s="472"/>
      <c r="C1314" s="473"/>
      <c r="D1314" s="474"/>
      <c r="E1314" s="475"/>
      <c r="F1314" s="474"/>
      <c r="G1314" s="476"/>
      <c r="H1314" s="477"/>
      <c r="I1314" s="477"/>
      <c r="J1314" s="478"/>
      <c r="K1314" s="479"/>
      <c r="L1314" s="477"/>
      <c r="M1314" s="477"/>
      <c r="N1314" s="480"/>
      <c r="O1314" s="478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43"/>
      <c r="AF1314" s="43"/>
    </row>
    <row r="1315" spans="1:32" ht="15.75" customHeight="1">
      <c r="A1315" s="23"/>
      <c r="B1315" s="472"/>
      <c r="C1315" s="473"/>
      <c r="D1315" s="474"/>
      <c r="E1315" s="475"/>
      <c r="F1315" s="474"/>
      <c r="G1315" s="476"/>
      <c r="H1315" s="477"/>
      <c r="I1315" s="477"/>
      <c r="J1315" s="478"/>
      <c r="K1315" s="479"/>
      <c r="L1315" s="477"/>
      <c r="M1315" s="477"/>
      <c r="N1315" s="480"/>
      <c r="O1315" s="478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  <c r="AC1315" s="43"/>
      <c r="AD1315" s="43"/>
      <c r="AE1315" s="43"/>
      <c r="AF1315" s="43"/>
    </row>
    <row r="1316" spans="1:32" ht="15.75" customHeight="1">
      <c r="A1316" s="23"/>
      <c r="B1316" s="472"/>
      <c r="C1316" s="473"/>
      <c r="D1316" s="474"/>
      <c r="E1316" s="475"/>
      <c r="F1316" s="474"/>
      <c r="G1316" s="476"/>
      <c r="H1316" s="477"/>
      <c r="I1316" s="477"/>
      <c r="J1316" s="478"/>
      <c r="K1316" s="479"/>
      <c r="L1316" s="477"/>
      <c r="M1316" s="477"/>
      <c r="N1316" s="480"/>
      <c r="O1316" s="478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43"/>
      <c r="AF1316" s="43"/>
    </row>
    <row r="1317" spans="1:32" ht="15.75" customHeight="1">
      <c r="A1317" s="23"/>
      <c r="B1317" s="472"/>
      <c r="C1317" s="473"/>
      <c r="D1317" s="474"/>
      <c r="E1317" s="475"/>
      <c r="F1317" s="474"/>
      <c r="G1317" s="476"/>
      <c r="H1317" s="477"/>
      <c r="I1317" s="477"/>
      <c r="J1317" s="478"/>
      <c r="K1317" s="479"/>
      <c r="L1317" s="477"/>
      <c r="M1317" s="477"/>
      <c r="N1317" s="480"/>
      <c r="O1317" s="478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  <c r="AC1317" s="43"/>
      <c r="AD1317" s="43"/>
      <c r="AE1317" s="43"/>
      <c r="AF1317" s="43"/>
    </row>
    <row r="1318" spans="1:32" ht="15.75" customHeight="1">
      <c r="A1318" s="23"/>
      <c r="B1318" s="472"/>
      <c r="C1318" s="473"/>
      <c r="D1318" s="474"/>
      <c r="E1318" s="475"/>
      <c r="F1318" s="474"/>
      <c r="G1318" s="476"/>
      <c r="H1318" s="477"/>
      <c r="I1318" s="477"/>
      <c r="J1318" s="478"/>
      <c r="K1318" s="479"/>
      <c r="L1318" s="477"/>
      <c r="M1318" s="477"/>
      <c r="N1318" s="480"/>
      <c r="O1318" s="478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43"/>
      <c r="AF1318" s="43"/>
    </row>
    <row r="1319" spans="1:32" ht="15.75" customHeight="1">
      <c r="A1319" s="23"/>
      <c r="B1319" s="472"/>
      <c r="C1319" s="473"/>
      <c r="D1319" s="474"/>
      <c r="E1319" s="475"/>
      <c r="F1319" s="474"/>
      <c r="G1319" s="476"/>
      <c r="H1319" s="477"/>
      <c r="I1319" s="477"/>
      <c r="J1319" s="478"/>
      <c r="K1319" s="479"/>
      <c r="L1319" s="477"/>
      <c r="M1319" s="477"/>
      <c r="N1319" s="480"/>
      <c r="O1319" s="478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43"/>
      <c r="AF1319" s="43"/>
    </row>
    <row r="1320" spans="1:32" ht="15.75" customHeight="1">
      <c r="A1320" s="23"/>
      <c r="B1320" s="472"/>
      <c r="C1320" s="473"/>
      <c r="D1320" s="474"/>
      <c r="E1320" s="475"/>
      <c r="F1320" s="474"/>
      <c r="G1320" s="476"/>
      <c r="H1320" s="477"/>
      <c r="I1320" s="477"/>
      <c r="J1320" s="478"/>
      <c r="K1320" s="479"/>
      <c r="L1320" s="477"/>
      <c r="M1320" s="477"/>
      <c r="N1320" s="480"/>
      <c r="O1320" s="478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  <c r="AC1320" s="43"/>
      <c r="AD1320" s="43"/>
      <c r="AE1320" s="43"/>
      <c r="AF1320" s="43"/>
    </row>
    <row r="1321" spans="1:32" ht="15.75" customHeight="1">
      <c r="A1321" s="23"/>
      <c r="B1321" s="472"/>
      <c r="C1321" s="473"/>
      <c r="D1321" s="474"/>
      <c r="E1321" s="475"/>
      <c r="F1321" s="474"/>
      <c r="G1321" s="476"/>
      <c r="H1321" s="477"/>
      <c r="I1321" s="477"/>
      <c r="J1321" s="478"/>
      <c r="K1321" s="479"/>
      <c r="L1321" s="477"/>
      <c r="M1321" s="477"/>
      <c r="N1321" s="480"/>
      <c r="O1321" s="478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</row>
    <row r="1322" spans="1:32" ht="15.75" customHeight="1">
      <c r="A1322" s="23"/>
      <c r="B1322" s="472"/>
      <c r="C1322" s="473"/>
      <c r="D1322" s="474"/>
      <c r="E1322" s="475"/>
      <c r="F1322" s="474"/>
      <c r="G1322" s="476"/>
      <c r="H1322" s="477"/>
      <c r="I1322" s="477"/>
      <c r="J1322" s="478"/>
      <c r="K1322" s="479"/>
      <c r="L1322" s="477"/>
      <c r="M1322" s="477"/>
      <c r="N1322" s="480"/>
      <c r="O1322" s="478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43"/>
      <c r="AF1322" s="43"/>
    </row>
    <row r="1323" spans="1:32" ht="15.75" customHeight="1">
      <c r="A1323" s="23"/>
      <c r="B1323" s="472"/>
      <c r="C1323" s="473"/>
      <c r="D1323" s="474"/>
      <c r="E1323" s="475"/>
      <c r="F1323" s="474"/>
      <c r="G1323" s="476"/>
      <c r="H1323" s="477"/>
      <c r="I1323" s="477"/>
      <c r="J1323" s="478"/>
      <c r="K1323" s="479"/>
      <c r="L1323" s="477"/>
      <c r="M1323" s="477"/>
      <c r="N1323" s="480"/>
      <c r="O1323" s="478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43"/>
      <c r="AF1323" s="43"/>
    </row>
    <row r="1324" spans="1:32" ht="15.75" customHeight="1">
      <c r="A1324" s="23"/>
      <c r="B1324" s="472"/>
      <c r="C1324" s="473"/>
      <c r="D1324" s="474"/>
      <c r="E1324" s="475"/>
      <c r="F1324" s="474"/>
      <c r="G1324" s="476"/>
      <c r="H1324" s="477"/>
      <c r="I1324" s="477"/>
      <c r="J1324" s="478"/>
      <c r="K1324" s="479"/>
      <c r="L1324" s="477"/>
      <c r="M1324" s="477"/>
      <c r="N1324" s="480"/>
      <c r="O1324" s="478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43"/>
      <c r="AF1324" s="43"/>
    </row>
    <row r="1325" spans="1:32" ht="15.75" customHeight="1">
      <c r="A1325" s="23"/>
      <c r="B1325" s="472"/>
      <c r="C1325" s="473"/>
      <c r="D1325" s="474"/>
      <c r="E1325" s="475"/>
      <c r="F1325" s="474"/>
      <c r="G1325" s="476"/>
      <c r="H1325" s="477"/>
      <c r="I1325" s="477"/>
      <c r="J1325" s="478"/>
      <c r="K1325" s="479"/>
      <c r="L1325" s="477"/>
      <c r="M1325" s="477"/>
      <c r="N1325" s="480"/>
      <c r="O1325" s="478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</row>
    <row r="1326" spans="1:32" ht="15.75" customHeight="1">
      <c r="A1326" s="23"/>
      <c r="B1326" s="472"/>
      <c r="C1326" s="473"/>
      <c r="D1326" s="474"/>
      <c r="E1326" s="475"/>
      <c r="F1326" s="474"/>
      <c r="G1326" s="476"/>
      <c r="H1326" s="477"/>
      <c r="I1326" s="477"/>
      <c r="J1326" s="478"/>
      <c r="K1326" s="479"/>
      <c r="L1326" s="477"/>
      <c r="M1326" s="477"/>
      <c r="N1326" s="480"/>
      <c r="O1326" s="478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43"/>
      <c r="AF1326" s="43"/>
    </row>
    <row r="1327" spans="1:32" ht="15.75" customHeight="1">
      <c r="A1327" s="23"/>
      <c r="B1327" s="472"/>
      <c r="C1327" s="473"/>
      <c r="D1327" s="474"/>
      <c r="E1327" s="475"/>
      <c r="F1327" s="474"/>
      <c r="G1327" s="476"/>
      <c r="H1327" s="477"/>
      <c r="I1327" s="477"/>
      <c r="J1327" s="478"/>
      <c r="K1327" s="479"/>
      <c r="L1327" s="477"/>
      <c r="M1327" s="477"/>
      <c r="N1327" s="480"/>
      <c r="O1327" s="478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43"/>
      <c r="AF1327" s="43"/>
    </row>
    <row r="1328" spans="1:32" ht="15.75" customHeight="1">
      <c r="A1328" s="23"/>
      <c r="B1328" s="472"/>
      <c r="C1328" s="473"/>
      <c r="D1328" s="474"/>
      <c r="E1328" s="475"/>
      <c r="F1328" s="474"/>
      <c r="G1328" s="476"/>
      <c r="H1328" s="477"/>
      <c r="I1328" s="477"/>
      <c r="J1328" s="478"/>
      <c r="K1328" s="479"/>
      <c r="L1328" s="477"/>
      <c r="M1328" s="477"/>
      <c r="N1328" s="480"/>
      <c r="O1328" s="478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43"/>
      <c r="AF1328" s="43"/>
    </row>
    <row r="1329" spans="1:32" ht="15.75" customHeight="1">
      <c r="A1329" s="23"/>
      <c r="B1329" s="472"/>
      <c r="C1329" s="473"/>
      <c r="D1329" s="474"/>
      <c r="E1329" s="475"/>
      <c r="F1329" s="474"/>
      <c r="G1329" s="476"/>
      <c r="H1329" s="477"/>
      <c r="I1329" s="477"/>
      <c r="J1329" s="478"/>
      <c r="K1329" s="479"/>
      <c r="L1329" s="477"/>
      <c r="M1329" s="477"/>
      <c r="N1329" s="480"/>
      <c r="O1329" s="478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  <c r="AC1329" s="43"/>
      <c r="AD1329" s="43"/>
      <c r="AE1329" s="43"/>
      <c r="AF1329" s="43"/>
    </row>
    <row r="1330" spans="1:32" ht="15.75" customHeight="1">
      <c r="A1330" s="23"/>
      <c r="B1330" s="472"/>
      <c r="C1330" s="473"/>
      <c r="D1330" s="474"/>
      <c r="E1330" s="475"/>
      <c r="F1330" s="474"/>
      <c r="G1330" s="476"/>
      <c r="H1330" s="477"/>
      <c r="I1330" s="477"/>
      <c r="J1330" s="478"/>
      <c r="K1330" s="479"/>
      <c r="L1330" s="477"/>
      <c r="M1330" s="477"/>
      <c r="N1330" s="480"/>
      <c r="O1330" s="478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  <c r="AC1330" s="43"/>
      <c r="AD1330" s="43"/>
      <c r="AE1330" s="43"/>
      <c r="AF1330" s="43"/>
    </row>
    <row r="1331" spans="1:32" ht="15.75" customHeight="1">
      <c r="A1331" s="23"/>
      <c r="B1331" s="472"/>
      <c r="C1331" s="473"/>
      <c r="D1331" s="474"/>
      <c r="E1331" s="475"/>
      <c r="F1331" s="474"/>
      <c r="G1331" s="476"/>
      <c r="H1331" s="477"/>
      <c r="I1331" s="477"/>
      <c r="J1331" s="478"/>
      <c r="K1331" s="479"/>
      <c r="L1331" s="477"/>
      <c r="M1331" s="477"/>
      <c r="N1331" s="480"/>
      <c r="O1331" s="478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</row>
  </sheetData>
  <sheetProtection password="DE40" sheet="1" objects="1" scenarios="1"/>
  <mergeCells count="93">
    <mergeCell ref="E869:G869"/>
    <mergeCell ref="D872:G872"/>
    <mergeCell ref="H872:I872"/>
    <mergeCell ref="J872:M872"/>
    <mergeCell ref="N872:O872"/>
    <mergeCell ref="E883:G883"/>
    <mergeCell ref="D886:G886"/>
    <mergeCell ref="N886:O886"/>
    <mergeCell ref="H886:I886"/>
    <mergeCell ref="J886:M886"/>
    <mergeCell ref="E904:G904"/>
    <mergeCell ref="D907:G907"/>
    <mergeCell ref="H907:I907"/>
    <mergeCell ref="J907:M907"/>
    <mergeCell ref="N907:O907"/>
    <mergeCell ref="E911:G911"/>
    <mergeCell ref="D914:G914"/>
    <mergeCell ref="H914:I914"/>
    <mergeCell ref="J914:M914"/>
    <mergeCell ref="N914:O914"/>
    <mergeCell ref="E935:G935"/>
    <mergeCell ref="D938:G938"/>
    <mergeCell ref="N938:O938"/>
    <mergeCell ref="H938:I938"/>
    <mergeCell ref="J938:M938"/>
    <mergeCell ref="E942:G942"/>
    <mergeCell ref="D945:G945"/>
    <mergeCell ref="H945:I945"/>
    <mergeCell ref="J945:M945"/>
    <mergeCell ref="N945:O945"/>
    <mergeCell ref="E953:G953"/>
    <mergeCell ref="D956:G956"/>
    <mergeCell ref="H956:I956"/>
    <mergeCell ref="J956:M956"/>
    <mergeCell ref="N956:O956"/>
    <mergeCell ref="E959:G959"/>
    <mergeCell ref="D961:G961"/>
    <mergeCell ref="N961:O961"/>
    <mergeCell ref="H961:I961"/>
    <mergeCell ref="J961:M961"/>
    <mergeCell ref="E967:G967"/>
    <mergeCell ref="B1126:C1126"/>
    <mergeCell ref="H1164:I1164"/>
    <mergeCell ref="J1164:M1164"/>
    <mergeCell ref="N1164:O1164"/>
    <mergeCell ref="F18:G18"/>
    <mergeCell ref="F39:G39"/>
    <mergeCell ref="F60:G60"/>
    <mergeCell ref="F92:G92"/>
    <mergeCell ref="B94:O94"/>
    <mergeCell ref="D96:G96"/>
    <mergeCell ref="H96:I96"/>
    <mergeCell ref="J96:M96"/>
    <mergeCell ref="N96:O96"/>
    <mergeCell ref="F103:G103"/>
    <mergeCell ref="B107:J107"/>
    <mergeCell ref="H109:I109"/>
    <mergeCell ref="J109:M109"/>
    <mergeCell ref="N109:O109"/>
    <mergeCell ref="J830:M830"/>
    <mergeCell ref="N830:O830"/>
    <mergeCell ref="D819:G819"/>
    <mergeCell ref="H819:I819"/>
    <mergeCell ref="J819:M819"/>
    <mergeCell ref="N819:O819"/>
    <mergeCell ref="E827:G827"/>
    <mergeCell ref="D830:G830"/>
    <mergeCell ref="H830:I830"/>
    <mergeCell ref="E835:G835"/>
    <mergeCell ref="D838:G838"/>
    <mergeCell ref="H838:I838"/>
    <mergeCell ref="J838:M838"/>
    <mergeCell ref="N838:O838"/>
    <mergeCell ref="E843:G843"/>
    <mergeCell ref="D846:G846"/>
    <mergeCell ref="N846:O846"/>
    <mergeCell ref="H846:I846"/>
    <mergeCell ref="J846:M846"/>
    <mergeCell ref="E856:G856"/>
    <mergeCell ref="D859:G859"/>
    <mergeCell ref="H859:I859"/>
    <mergeCell ref="J859:M859"/>
    <mergeCell ref="N859:O859"/>
    <mergeCell ref="B1202:C1202"/>
    <mergeCell ref="B1203:C1203"/>
    <mergeCell ref="B1204:C1204"/>
    <mergeCell ref="D1164:G1164"/>
    <mergeCell ref="B1166:B1167"/>
    <mergeCell ref="E1168:G1168"/>
    <mergeCell ref="B1172:B1173"/>
    <mergeCell ref="B1176:C1176"/>
    <mergeCell ref="B1177:C1177"/>
    <mergeCell ref="B1194:C1194"/>
  </mergeCells>
  <dataValidations count="1">
    <dataValidation type="list" allowBlank="1" showErrorMessage="1" sqref="D12:D16 D24:D26 D28:D30 D32:D34 D36:D38 D45:D47 D49:D51 D53:D55 D57:D59 D65:D68 D70:D73 D75:D89 D91 D97:D102 D111:D116 D118:D123 D125:D130 D132:D137 D139:D144 D146:D151 D153:D158 D160:D165 D167:D172 D174:D179 D181:D186 D188:D193 D195:D200 D202:D207 D209:D214 D216:D221 D223:D228 D230:D235 D237:D242 D244:D249 D251:D256 D258:D263 D265:D270 D272:D277 D279:D284 D286:D291 D293:D298 D300:D305 D307:D312 D314:D319 D321:D326 D328:D333 D335:D340 D342:D347 D349:D354 D356:D361 D363:D368 D370:D375 D377:D382 D384:D389 D391:D396 D398:D403 D405:D410 D412:D417 D419:D424 D426:D431 D433:D438 D440:D445 D447:D452 D454:D459 D461:D466 D468:D473 D475:D480 D482:D487 D489:D494 D496:D501 D503:D508 D510:D515 D517:D522 D524:D529 D531:D536 D538:D543 D545:D550 D552:D557 D559:D564 D566:D571 D573:D578 D580:D585 D587:D592 D594:D599 D601:D606 D608:D613 D615:D620 D622:D627 D629:D634 D636:D641 D643:D648 D650:D655 D657:D662 D664:D669 D671:D676 D678:D683 D685:D690 D692:D697 D699:D704 D706:D711 D713:D718 D720:D725 D727:D732 D734:D739 D741:D746 D748:D753 D755:D760 D762:D767 D769:D774 D776:D781 D783:D788 D790:D795 D797:D802 D804:D809 D811:D813 D820:D826 D831:D834 D839:D842 D847:D855 D860:D868 D873:D882 D887:D903 D908:D910 D915:D934 D939:D941 D946:D950 D952 D957:D958 D962:D966 D975:D980 D984:D988 D993:D997 D1002:D1007 D1012:D1020 D1025:D1040 D1196:D1200 D1059:D1065 D1045:D1054 D1084:D1092 D1096:D1124 D1128:D1151 D1156:D1160 D1165:D1167 D1171:D1173 D1180:D1188 D1190:D1192 D1069:D1079">
      <formula1>"SI,NO"</formula1>
    </dataValidation>
  </dataValidations>
  <pageMargins left="1.1400000000000001" right="1.1400000000000001" top="1" bottom="1" header="0" footer="0"/>
  <pageSetup orientation="landscape"/>
  <headerFooter>
    <oddFooter>&amp;R000000&amp;D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0"/>
  <sheetViews>
    <sheetView topLeftCell="A46" zoomScale="115" zoomScaleNormal="115" workbookViewId="0">
      <selection activeCell="C91" sqref="C91"/>
    </sheetView>
  </sheetViews>
  <sheetFormatPr baseColWidth="10" defaultColWidth="11.25" defaultRowHeight="15" customHeight="1" outlineLevelRow="1"/>
  <cols>
    <col min="1" max="1" width="3.375" customWidth="1"/>
    <col min="2" max="2" width="8.625" customWidth="1"/>
    <col min="3" max="3" width="58.875" customWidth="1"/>
    <col min="4" max="4" width="13.125" customWidth="1"/>
    <col min="5" max="5" width="17" customWidth="1"/>
    <col min="6" max="6" width="15.375" customWidth="1"/>
    <col min="7" max="7" width="30.875" customWidth="1"/>
    <col min="8" max="8" width="21.625" customWidth="1"/>
    <col min="9" max="9" width="27.5" customWidth="1"/>
    <col min="10" max="10" width="50.875" customWidth="1"/>
    <col min="11" max="11" width="1.625" customWidth="1"/>
    <col min="12" max="13" width="22.125" customWidth="1"/>
    <col min="14" max="14" width="20.375" customWidth="1"/>
    <col min="15" max="15" width="94.125" customWidth="1"/>
    <col min="16" max="32" width="11" customWidth="1"/>
  </cols>
  <sheetData>
    <row r="1" spans="1:32" ht="15.75" customHeight="1">
      <c r="A1" s="8"/>
      <c r="B1" s="544"/>
      <c r="C1" s="8"/>
      <c r="D1" s="8"/>
      <c r="E1" s="10"/>
      <c r="F1" s="8"/>
      <c r="G1" s="12"/>
      <c r="H1" s="12"/>
      <c r="I1" s="12"/>
      <c r="J1" s="13"/>
      <c r="K1" s="13"/>
      <c r="L1" s="12"/>
      <c r="M1" s="12"/>
      <c r="N1" s="14"/>
      <c r="O1" s="13"/>
      <c r="P1" s="8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0.25" customHeight="1">
      <c r="A2" s="8"/>
      <c r="B2" s="545" t="s">
        <v>6</v>
      </c>
      <c r="C2" s="19"/>
      <c r="D2" s="19"/>
      <c r="E2" s="21"/>
      <c r="F2" s="19"/>
      <c r="G2" s="24"/>
      <c r="H2" s="24"/>
      <c r="I2" s="24"/>
      <c r="J2" s="26"/>
      <c r="K2" s="26"/>
      <c r="L2" s="28"/>
      <c r="M2" s="28"/>
      <c r="N2" s="14"/>
      <c r="O2" s="13"/>
      <c r="P2" s="8"/>
      <c r="Q2" s="16"/>
      <c r="R2" s="16"/>
      <c r="S2" s="16"/>
      <c r="T2" s="16"/>
      <c r="U2" s="16"/>
      <c r="V2" s="16"/>
      <c r="W2" s="16"/>
      <c r="X2" s="16"/>
      <c r="Y2" s="1"/>
      <c r="Z2" s="1"/>
      <c r="AA2" s="1"/>
      <c r="AB2" s="1"/>
      <c r="AC2" s="1"/>
      <c r="AD2" s="1"/>
      <c r="AE2" s="1"/>
      <c r="AF2" s="1"/>
    </row>
    <row r="3" spans="1:32" ht="6.75" customHeight="1">
      <c r="A3" s="8"/>
      <c r="B3" s="544"/>
      <c r="C3" s="8"/>
      <c r="D3" s="8"/>
      <c r="E3" s="10"/>
      <c r="F3" s="8"/>
      <c r="G3" s="12"/>
      <c r="H3" s="12"/>
      <c r="I3" s="12"/>
      <c r="J3" s="13"/>
      <c r="K3" s="13"/>
      <c r="L3" s="12"/>
      <c r="M3" s="12"/>
      <c r="N3" s="14"/>
      <c r="O3" s="13"/>
      <c r="P3" s="8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5.75" customHeight="1">
      <c r="A4" s="8"/>
      <c r="B4" s="36" t="s">
        <v>8</v>
      </c>
      <c r="C4" s="38"/>
      <c r="D4" s="40"/>
      <c r="E4" s="42"/>
      <c r="F4" s="14"/>
      <c r="G4" s="44"/>
      <c r="H4" s="44"/>
      <c r="I4" s="44"/>
      <c r="J4" s="46"/>
      <c r="K4" s="46"/>
      <c r="L4" s="47"/>
      <c r="M4" s="48"/>
      <c r="N4" s="50" t="s">
        <v>12</v>
      </c>
      <c r="O4" s="52"/>
      <c r="P4" s="8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5.75" customHeight="1">
      <c r="A5" s="8"/>
      <c r="B5" s="546"/>
      <c r="C5" s="57"/>
      <c r="D5" s="40"/>
      <c r="E5" s="42"/>
      <c r="F5" s="14"/>
      <c r="G5" s="44"/>
      <c r="H5" s="44"/>
      <c r="I5" s="44"/>
      <c r="J5" s="46"/>
      <c r="K5" s="46"/>
      <c r="L5" s="60"/>
      <c r="M5" s="62"/>
      <c r="N5" s="64"/>
      <c r="O5" s="66"/>
      <c r="P5" s="8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ht="15.75" customHeight="1">
      <c r="A6" s="8"/>
      <c r="B6" s="544"/>
      <c r="C6" s="8"/>
      <c r="D6" s="8"/>
      <c r="E6" s="10"/>
      <c r="F6" s="8"/>
      <c r="G6" s="12"/>
      <c r="H6" s="12"/>
      <c r="I6" s="12"/>
      <c r="J6" s="13"/>
      <c r="K6" s="13"/>
      <c r="L6" s="12"/>
      <c r="M6" s="12"/>
      <c r="N6" s="14"/>
      <c r="O6" s="13"/>
      <c r="P6" s="8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5.75" customHeight="1">
      <c r="A7" s="8"/>
      <c r="B7" s="73" t="s">
        <v>17</v>
      </c>
      <c r="C7" s="74" t="s">
        <v>18</v>
      </c>
      <c r="D7" s="76" t="s">
        <v>19</v>
      </c>
      <c r="E7" s="78" t="s">
        <v>20</v>
      </c>
      <c r="F7" s="80" t="s">
        <v>21</v>
      </c>
      <c r="G7" s="83" t="s">
        <v>22</v>
      </c>
      <c r="H7" s="83" t="s">
        <v>23</v>
      </c>
      <c r="I7" s="83" t="s">
        <v>24</v>
      </c>
      <c r="J7" s="86" t="s">
        <v>25</v>
      </c>
      <c r="K7" s="89"/>
      <c r="L7" s="91" t="s">
        <v>27</v>
      </c>
      <c r="M7" s="91" t="s">
        <v>29</v>
      </c>
      <c r="N7" s="93" t="s">
        <v>30</v>
      </c>
      <c r="O7" s="95" t="s">
        <v>32</v>
      </c>
      <c r="P7" s="8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ht="6" customHeight="1">
      <c r="A8" s="8"/>
      <c r="B8" s="99"/>
      <c r="C8" s="101"/>
      <c r="D8" s="99"/>
      <c r="E8" s="103"/>
      <c r="F8" s="105"/>
      <c r="G8" s="106"/>
      <c r="H8" s="108"/>
      <c r="I8" s="108"/>
      <c r="J8" s="110"/>
      <c r="K8" s="112"/>
      <c r="L8" s="113"/>
      <c r="M8" s="113"/>
      <c r="N8" s="114"/>
      <c r="O8" s="116"/>
      <c r="P8" s="8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3" customHeight="1">
      <c r="A9" s="8"/>
      <c r="B9" s="99"/>
      <c r="C9" s="101"/>
      <c r="D9" s="99"/>
      <c r="E9" s="103"/>
      <c r="F9" s="105"/>
      <c r="G9" s="106"/>
      <c r="H9" s="108"/>
      <c r="I9" s="108"/>
      <c r="J9" s="110"/>
      <c r="K9" s="112"/>
      <c r="L9" s="113"/>
      <c r="M9" s="113"/>
      <c r="N9" s="114"/>
      <c r="O9" s="116"/>
      <c r="P9" s="8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ht="15.75" customHeight="1">
      <c r="A10" s="8"/>
      <c r="B10" s="547">
        <v>33</v>
      </c>
      <c r="C10" s="123" t="s">
        <v>36</v>
      </c>
      <c r="D10" s="125"/>
      <c r="E10" s="127"/>
      <c r="F10" s="125"/>
      <c r="G10" s="128"/>
      <c r="H10" s="128"/>
      <c r="I10" s="128"/>
      <c r="J10" s="130"/>
      <c r="K10" s="132"/>
      <c r="L10" s="134"/>
      <c r="M10" s="134"/>
      <c r="N10" s="125" t="s">
        <v>38</v>
      </c>
      <c r="O10" s="123"/>
      <c r="P10" s="8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ht="15.75" customHeight="1" outlineLevel="1">
      <c r="A11" s="8"/>
      <c r="B11" s="548">
        <f>+B10+0.1</f>
        <v>33.1</v>
      </c>
      <c r="C11" s="138" t="s">
        <v>39</v>
      </c>
      <c r="D11" s="499" t="s">
        <v>40</v>
      </c>
      <c r="E11" s="500"/>
      <c r="F11" s="501"/>
      <c r="G11" s="502"/>
      <c r="H11" s="154">
        <f>G11*E11</f>
        <v>0</v>
      </c>
      <c r="I11" s="154">
        <f>IF(D11="SI",H11,0)</f>
        <v>0</v>
      </c>
      <c r="J11" s="508"/>
      <c r="K11" s="509"/>
      <c r="L11" s="510">
        <v>0</v>
      </c>
      <c r="M11" s="165">
        <f>+L11-I11</f>
        <v>0</v>
      </c>
      <c r="N11" s="166">
        <f>IFERROR((M11/I11),0)</f>
        <v>0</v>
      </c>
      <c r="O11" s="521"/>
      <c r="P11" s="8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5.75" customHeight="1" outlineLevel="1">
      <c r="A12" s="8"/>
      <c r="B12" s="548">
        <f t="shared" ref="B12:B15" si="0">+B11+0.1</f>
        <v>33.200000000000003</v>
      </c>
      <c r="C12" s="138" t="s">
        <v>42</v>
      </c>
      <c r="D12" s="499" t="s">
        <v>40</v>
      </c>
      <c r="E12" s="500"/>
      <c r="F12" s="501"/>
      <c r="G12" s="502"/>
      <c r="H12" s="154">
        <f>G12*E12</f>
        <v>0</v>
      </c>
      <c r="I12" s="154">
        <f>IF(D12="SI",H12,0)</f>
        <v>0</v>
      </c>
      <c r="J12" s="508"/>
      <c r="K12" s="509"/>
      <c r="L12" s="510">
        <v>0</v>
      </c>
      <c r="M12" s="165">
        <f>+L12-I12</f>
        <v>0</v>
      </c>
      <c r="N12" s="166">
        <f>IFERROR((M12/I12),0)</f>
        <v>0</v>
      </c>
      <c r="O12" s="521"/>
      <c r="P12" s="8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5.75" customHeight="1" outlineLevel="1">
      <c r="A13" s="8"/>
      <c r="B13" s="548">
        <f t="shared" si="0"/>
        <v>33.300000000000004</v>
      </c>
      <c r="C13" s="138" t="s">
        <v>45</v>
      </c>
      <c r="D13" s="499" t="s">
        <v>40</v>
      </c>
      <c r="E13" s="500"/>
      <c r="F13" s="501"/>
      <c r="G13" s="502"/>
      <c r="H13" s="154">
        <f>G13*E13</f>
        <v>0</v>
      </c>
      <c r="I13" s="154">
        <f>IF(D13="SI",H13,0)</f>
        <v>0</v>
      </c>
      <c r="J13" s="508"/>
      <c r="K13" s="509"/>
      <c r="L13" s="510">
        <v>0</v>
      </c>
      <c r="M13" s="165">
        <f>+L13-I13</f>
        <v>0</v>
      </c>
      <c r="N13" s="166">
        <f>IFERROR((M13/I13),0)</f>
        <v>0</v>
      </c>
      <c r="O13" s="521"/>
      <c r="P13" s="8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15.75" customHeight="1" outlineLevel="1">
      <c r="A14" s="8"/>
      <c r="B14" s="548">
        <f t="shared" si="0"/>
        <v>33.400000000000006</v>
      </c>
      <c r="C14" s="138" t="s">
        <v>46</v>
      </c>
      <c r="D14" s="499" t="s">
        <v>40</v>
      </c>
      <c r="E14" s="500"/>
      <c r="F14" s="501"/>
      <c r="G14" s="502"/>
      <c r="H14" s="154">
        <f>G14*E14</f>
        <v>0</v>
      </c>
      <c r="I14" s="154">
        <f>IF(D14="SI",H14,0)</f>
        <v>0</v>
      </c>
      <c r="J14" s="508"/>
      <c r="K14" s="509"/>
      <c r="L14" s="510">
        <v>0</v>
      </c>
      <c r="M14" s="165">
        <f>+L14-I14</f>
        <v>0</v>
      </c>
      <c r="N14" s="166">
        <f>IFERROR((M14/I14),0)</f>
        <v>0</v>
      </c>
      <c r="O14" s="521"/>
      <c r="P14" s="8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ht="15.75" customHeight="1" outlineLevel="1">
      <c r="A15" s="8"/>
      <c r="B15" s="548">
        <f t="shared" si="0"/>
        <v>33.500000000000007</v>
      </c>
      <c r="C15" s="138" t="s">
        <v>47</v>
      </c>
      <c r="D15" s="499" t="s">
        <v>40</v>
      </c>
      <c r="E15" s="500"/>
      <c r="F15" s="501"/>
      <c r="G15" s="502"/>
      <c r="H15" s="154">
        <f>G15*E15</f>
        <v>0</v>
      </c>
      <c r="I15" s="154">
        <f>IF(D15="SI",H15,0)</f>
        <v>0</v>
      </c>
      <c r="J15" s="508"/>
      <c r="K15" s="509"/>
      <c r="L15" s="510">
        <v>0</v>
      </c>
      <c r="M15" s="165">
        <f>+L15-I15</f>
        <v>0</v>
      </c>
      <c r="N15" s="166">
        <f>IFERROR((M15/I15),0)</f>
        <v>0</v>
      </c>
      <c r="O15" s="521"/>
      <c r="P15" s="8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15.75" customHeight="1">
      <c r="A16" s="8"/>
      <c r="B16" s="549"/>
      <c r="C16" s="177"/>
      <c r="D16" s="527"/>
      <c r="E16" s="528" t="s">
        <v>49</v>
      </c>
      <c r="F16" s="593"/>
      <c r="G16" s="594"/>
      <c r="H16" s="128">
        <f>SUM(H11:H15)</f>
        <v>0</v>
      </c>
      <c r="I16" s="128">
        <f>SUM(I11:I15)</f>
        <v>0</v>
      </c>
      <c r="J16" s="130"/>
      <c r="K16" s="132"/>
      <c r="L16" s="184">
        <f>SUM(L11:L15)</f>
        <v>0</v>
      </c>
      <c r="M16" s="184">
        <f>SUM(M11:M15)</f>
        <v>0</v>
      </c>
      <c r="N16" s="190">
        <f>IF(M16=0,0,(IF(I16=M16=0,1,(IF(I16=0,1,M16/I16)))))</f>
        <v>0</v>
      </c>
      <c r="O16" s="192"/>
      <c r="P16" s="8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15.75" customHeight="1">
      <c r="A17" s="8"/>
      <c r="B17" s="550"/>
      <c r="C17" s="195"/>
      <c r="D17" s="529"/>
      <c r="E17" s="530"/>
      <c r="F17" s="531"/>
      <c r="G17" s="532"/>
      <c r="H17" s="197"/>
      <c r="I17" s="197"/>
      <c r="J17" s="46"/>
      <c r="K17" s="163"/>
      <c r="L17" s="197"/>
      <c r="M17" s="197"/>
      <c r="N17" s="199"/>
      <c r="O17" s="46"/>
      <c r="P17" s="8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ht="15.75" customHeight="1">
      <c r="A18" s="8"/>
      <c r="B18" s="547">
        <v>34</v>
      </c>
      <c r="C18" s="123" t="s">
        <v>57</v>
      </c>
      <c r="D18" s="533"/>
      <c r="E18" s="528"/>
      <c r="F18" s="533"/>
      <c r="G18" s="534"/>
      <c r="H18" s="128"/>
      <c r="I18" s="128"/>
      <c r="J18" s="130"/>
      <c r="K18" s="132"/>
      <c r="L18" s="134"/>
      <c r="M18" s="134"/>
      <c r="N18" s="125" t="s">
        <v>38</v>
      </c>
      <c r="O18" s="123"/>
      <c r="P18" s="8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5.75" customHeight="1" outlineLevel="1">
      <c r="A19" s="8"/>
      <c r="B19" s="548">
        <f>+B18+0.1</f>
        <v>34.1</v>
      </c>
      <c r="C19" s="138" t="s">
        <v>60</v>
      </c>
      <c r="D19" s="499" t="s">
        <v>40</v>
      </c>
      <c r="E19" s="500"/>
      <c r="F19" s="501"/>
      <c r="G19" s="502"/>
      <c r="H19" s="154">
        <f t="shared" ref="H19:H24" si="1">G19*E19</f>
        <v>0</v>
      </c>
      <c r="I19" s="154">
        <f t="shared" ref="I19:I24" si="2">IF(D19="SI",H19,0)</f>
        <v>0</v>
      </c>
      <c r="J19" s="508"/>
      <c r="K19" s="509"/>
      <c r="L19" s="510">
        <v>0</v>
      </c>
      <c r="M19" s="165">
        <f>+L23-I19</f>
        <v>0</v>
      </c>
      <c r="N19" s="166">
        <f t="shared" ref="N19:N24" si="3">IFERROR((M19/I19),0)</f>
        <v>0</v>
      </c>
      <c r="O19" s="521"/>
      <c r="P19" s="8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15.75" customHeight="1" outlineLevel="1">
      <c r="A20" s="8"/>
      <c r="B20" s="548">
        <f t="shared" ref="B20:B24" si="4">+B19+0.1</f>
        <v>34.200000000000003</v>
      </c>
      <c r="C20" s="138" t="s">
        <v>68</v>
      </c>
      <c r="D20" s="499" t="s">
        <v>40</v>
      </c>
      <c r="E20" s="500"/>
      <c r="F20" s="501"/>
      <c r="G20" s="502"/>
      <c r="H20" s="154">
        <f t="shared" si="1"/>
        <v>0</v>
      </c>
      <c r="I20" s="154">
        <f t="shared" si="2"/>
        <v>0</v>
      </c>
      <c r="J20" s="508"/>
      <c r="K20" s="509"/>
      <c r="L20" s="510">
        <v>0</v>
      </c>
      <c r="M20" s="165">
        <f>+L20-I20</f>
        <v>0</v>
      </c>
      <c r="N20" s="166">
        <f t="shared" si="3"/>
        <v>0</v>
      </c>
      <c r="O20" s="521"/>
      <c r="P20" s="8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ht="15.75" customHeight="1" outlineLevel="1">
      <c r="A21" s="8"/>
      <c r="B21" s="548">
        <f t="shared" si="4"/>
        <v>34.300000000000004</v>
      </c>
      <c r="C21" s="138" t="s">
        <v>70</v>
      </c>
      <c r="D21" s="499" t="s">
        <v>40</v>
      </c>
      <c r="E21" s="500"/>
      <c r="F21" s="501"/>
      <c r="G21" s="502"/>
      <c r="H21" s="154">
        <f t="shared" si="1"/>
        <v>0</v>
      </c>
      <c r="I21" s="154">
        <f t="shared" si="2"/>
        <v>0</v>
      </c>
      <c r="J21" s="508"/>
      <c r="K21" s="509"/>
      <c r="L21" s="510">
        <v>0</v>
      </c>
      <c r="M21" s="165">
        <f>+L21-I21</f>
        <v>0</v>
      </c>
      <c r="N21" s="166">
        <f t="shared" si="3"/>
        <v>0</v>
      </c>
      <c r="O21" s="521"/>
      <c r="P21" s="8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15.75" customHeight="1" outlineLevel="1">
      <c r="A22" s="8"/>
      <c r="B22" s="548">
        <f t="shared" si="4"/>
        <v>34.400000000000006</v>
      </c>
      <c r="C22" s="209" t="s">
        <v>71</v>
      </c>
      <c r="D22" s="499" t="s">
        <v>40</v>
      </c>
      <c r="E22" s="500"/>
      <c r="F22" s="501"/>
      <c r="G22" s="502"/>
      <c r="H22" s="154">
        <f t="shared" si="1"/>
        <v>0</v>
      </c>
      <c r="I22" s="154">
        <f t="shared" si="2"/>
        <v>0</v>
      </c>
      <c r="J22" s="508"/>
      <c r="K22" s="509"/>
      <c r="L22" s="510">
        <v>0</v>
      </c>
      <c r="M22" s="165">
        <f>+L22-I22</f>
        <v>0</v>
      </c>
      <c r="N22" s="166">
        <f t="shared" si="3"/>
        <v>0</v>
      </c>
      <c r="O22" s="521"/>
      <c r="P22" s="8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ht="15.75" customHeight="1" outlineLevel="1">
      <c r="A23" s="8"/>
      <c r="B23" s="548">
        <f t="shared" si="4"/>
        <v>34.500000000000007</v>
      </c>
      <c r="C23" s="209" t="s">
        <v>73</v>
      </c>
      <c r="D23" s="499" t="s">
        <v>40</v>
      </c>
      <c r="E23" s="500"/>
      <c r="F23" s="501"/>
      <c r="G23" s="502"/>
      <c r="H23" s="154">
        <f t="shared" si="1"/>
        <v>0</v>
      </c>
      <c r="I23" s="154">
        <f t="shared" si="2"/>
        <v>0</v>
      </c>
      <c r="J23" s="508"/>
      <c r="K23" s="509"/>
      <c r="L23" s="510">
        <v>0</v>
      </c>
      <c r="M23" s="165">
        <f>+L23-I23</f>
        <v>0</v>
      </c>
      <c r="N23" s="166">
        <f t="shared" si="3"/>
        <v>0</v>
      </c>
      <c r="O23" s="521"/>
      <c r="P23" s="8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ht="15.75" customHeight="1" outlineLevel="1">
      <c r="A24" s="8"/>
      <c r="B24" s="548">
        <f t="shared" si="4"/>
        <v>34.600000000000009</v>
      </c>
      <c r="C24" s="209" t="s">
        <v>75</v>
      </c>
      <c r="D24" s="499" t="s">
        <v>40</v>
      </c>
      <c r="E24" s="500"/>
      <c r="F24" s="501"/>
      <c r="G24" s="502"/>
      <c r="H24" s="154">
        <f t="shared" si="1"/>
        <v>0</v>
      </c>
      <c r="I24" s="154">
        <f t="shared" si="2"/>
        <v>0</v>
      </c>
      <c r="J24" s="508"/>
      <c r="K24" s="509"/>
      <c r="L24" s="510">
        <v>0</v>
      </c>
      <c r="M24" s="165">
        <f>+L24-I24</f>
        <v>0</v>
      </c>
      <c r="N24" s="166">
        <f t="shared" si="3"/>
        <v>0</v>
      </c>
      <c r="O24" s="521"/>
      <c r="P24" s="8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ht="15.75" customHeight="1">
      <c r="A25" s="8"/>
      <c r="B25" s="549"/>
      <c r="C25" s="177"/>
      <c r="D25" s="527"/>
      <c r="E25" s="528" t="s">
        <v>49</v>
      </c>
      <c r="F25" s="593"/>
      <c r="G25" s="594"/>
      <c r="H25" s="128">
        <f>SUM(H19:H24)</f>
        <v>0</v>
      </c>
      <c r="I25" s="128">
        <f>SUM(I19:I24)</f>
        <v>0</v>
      </c>
      <c r="J25" s="130"/>
      <c r="K25" s="132"/>
      <c r="L25" s="184">
        <f>SUM(L19:L24)</f>
        <v>0</v>
      </c>
      <c r="M25" s="184">
        <f>SUM(M19:M24)</f>
        <v>0</v>
      </c>
      <c r="N25" s="190">
        <f>IF(M25=0,0,(IF(I25=M25=0,1,(IF(I25=0,1,M25/I25)))))</f>
        <v>0</v>
      </c>
      <c r="O25" s="192"/>
      <c r="P25" s="8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ht="15.75" customHeight="1">
      <c r="A26" s="8"/>
      <c r="B26" s="550"/>
      <c r="C26" s="195"/>
      <c r="D26" s="529"/>
      <c r="E26" s="530"/>
      <c r="F26" s="531"/>
      <c r="G26" s="532"/>
      <c r="H26" s="197"/>
      <c r="I26" s="197"/>
      <c r="J26" s="46"/>
      <c r="K26" s="163"/>
      <c r="L26" s="197"/>
      <c r="M26" s="197"/>
      <c r="N26" s="199"/>
      <c r="O26" s="46"/>
      <c r="P26" s="8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ht="15.75" customHeight="1">
      <c r="A27" s="8"/>
      <c r="B27" s="547">
        <v>35</v>
      </c>
      <c r="C27" s="123" t="s">
        <v>83</v>
      </c>
      <c r="D27" s="533"/>
      <c r="E27" s="528"/>
      <c r="F27" s="533"/>
      <c r="G27" s="534"/>
      <c r="H27" s="128"/>
      <c r="I27" s="128"/>
      <c r="J27" s="130"/>
      <c r="K27" s="132"/>
      <c r="L27" s="134"/>
      <c r="M27" s="134"/>
      <c r="N27" s="125" t="s">
        <v>38</v>
      </c>
      <c r="O27" s="123"/>
      <c r="P27" s="8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ht="15.75" customHeight="1" outlineLevel="1">
      <c r="A28" s="8"/>
      <c r="B28" s="548">
        <f>+B27+0.1</f>
        <v>35.1</v>
      </c>
      <c r="C28" s="138" t="s">
        <v>85</v>
      </c>
      <c r="D28" s="499" t="s">
        <v>40</v>
      </c>
      <c r="E28" s="500"/>
      <c r="F28" s="501"/>
      <c r="G28" s="502"/>
      <c r="H28" s="154">
        <f>G28*E28</f>
        <v>0</v>
      </c>
      <c r="I28" s="154">
        <f>IF(D28="SI",H28,0)</f>
        <v>0</v>
      </c>
      <c r="J28" s="508"/>
      <c r="K28" s="509"/>
      <c r="L28" s="510">
        <v>0</v>
      </c>
      <c r="M28" s="165">
        <f>+L28-I28</f>
        <v>0</v>
      </c>
      <c r="N28" s="166">
        <f>IFERROR((M28/I28),0)</f>
        <v>0</v>
      </c>
      <c r="O28" s="521"/>
      <c r="P28" s="8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ht="15.75" customHeight="1" outlineLevel="1">
      <c r="A29" s="8"/>
      <c r="B29" s="548">
        <f t="shared" ref="B29:B32" si="5">+B28+0.1</f>
        <v>35.200000000000003</v>
      </c>
      <c r="C29" s="138" t="s">
        <v>134</v>
      </c>
      <c r="D29" s="499" t="s">
        <v>40</v>
      </c>
      <c r="E29" s="500"/>
      <c r="F29" s="501"/>
      <c r="G29" s="502"/>
      <c r="H29" s="154">
        <f>G29*E29</f>
        <v>0</v>
      </c>
      <c r="I29" s="154">
        <f>IF(D29="SI",H29,0)</f>
        <v>0</v>
      </c>
      <c r="J29" s="508"/>
      <c r="K29" s="509"/>
      <c r="L29" s="510">
        <v>0</v>
      </c>
      <c r="M29" s="165">
        <f>+L29-I29</f>
        <v>0</v>
      </c>
      <c r="N29" s="166">
        <f>IFERROR((M29/I29),0)</f>
        <v>0</v>
      </c>
      <c r="O29" s="521"/>
      <c r="P29" s="8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ht="15.75" customHeight="1" outlineLevel="1">
      <c r="A30" s="8"/>
      <c r="B30" s="548">
        <f t="shared" si="5"/>
        <v>35.300000000000004</v>
      </c>
      <c r="C30" s="138" t="s">
        <v>136</v>
      </c>
      <c r="D30" s="499" t="s">
        <v>40</v>
      </c>
      <c r="E30" s="500"/>
      <c r="F30" s="501"/>
      <c r="G30" s="502"/>
      <c r="H30" s="154">
        <f>G30*E30</f>
        <v>0</v>
      </c>
      <c r="I30" s="154">
        <f>IF(D30="SI",H30,0)</f>
        <v>0</v>
      </c>
      <c r="J30" s="508"/>
      <c r="K30" s="509"/>
      <c r="L30" s="510">
        <v>0</v>
      </c>
      <c r="M30" s="165">
        <f>+L30-I30</f>
        <v>0</v>
      </c>
      <c r="N30" s="166">
        <f>IFERROR((M30/I30),0)</f>
        <v>0</v>
      </c>
      <c r="O30" s="521"/>
      <c r="P30" s="8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ht="15.75" customHeight="1" outlineLevel="1">
      <c r="A31" s="8"/>
      <c r="B31" s="548">
        <f t="shared" si="5"/>
        <v>35.400000000000006</v>
      </c>
      <c r="C31" s="138" t="s">
        <v>138</v>
      </c>
      <c r="D31" s="499" t="s">
        <v>40</v>
      </c>
      <c r="E31" s="500"/>
      <c r="F31" s="501"/>
      <c r="G31" s="502"/>
      <c r="H31" s="154">
        <f>G31*E31</f>
        <v>0</v>
      </c>
      <c r="I31" s="154">
        <f>IF(D31="SI",H31,0)</f>
        <v>0</v>
      </c>
      <c r="J31" s="508"/>
      <c r="K31" s="509"/>
      <c r="L31" s="510">
        <v>0</v>
      </c>
      <c r="M31" s="165">
        <f>+L31-I31</f>
        <v>0</v>
      </c>
      <c r="N31" s="166">
        <f>IFERROR((M31/I31),0)</f>
        <v>0</v>
      </c>
      <c r="O31" s="521"/>
      <c r="P31" s="8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ht="15.75" customHeight="1" outlineLevel="1">
      <c r="A32" s="8"/>
      <c r="B32" s="548">
        <f t="shared" si="5"/>
        <v>35.500000000000007</v>
      </c>
      <c r="C32" s="138" t="s">
        <v>140</v>
      </c>
      <c r="D32" s="499" t="s">
        <v>40</v>
      </c>
      <c r="E32" s="500"/>
      <c r="F32" s="501"/>
      <c r="G32" s="502"/>
      <c r="H32" s="154">
        <f>G32*E32</f>
        <v>0</v>
      </c>
      <c r="I32" s="154">
        <f>IF(D32="SI",H32,0)</f>
        <v>0</v>
      </c>
      <c r="J32" s="508"/>
      <c r="K32" s="509"/>
      <c r="L32" s="510">
        <v>0</v>
      </c>
      <c r="M32" s="165">
        <f>+L32-I32</f>
        <v>0</v>
      </c>
      <c r="N32" s="166">
        <f>IFERROR((M32/I32),0)</f>
        <v>0</v>
      </c>
      <c r="O32" s="521"/>
      <c r="P32" s="8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ht="15.75" customHeight="1">
      <c r="A33" s="8"/>
      <c r="B33" s="549"/>
      <c r="C33" s="177"/>
      <c r="D33" s="527"/>
      <c r="E33" s="528" t="s">
        <v>49</v>
      </c>
      <c r="F33" s="593"/>
      <c r="G33" s="594"/>
      <c r="H33" s="128">
        <f>SUM(H28:H32)</f>
        <v>0</v>
      </c>
      <c r="I33" s="128">
        <f>SUM(I28:I32)</f>
        <v>0</v>
      </c>
      <c r="J33" s="130"/>
      <c r="K33" s="132"/>
      <c r="L33" s="184">
        <f>SUM(L28:L32)</f>
        <v>0</v>
      </c>
      <c r="M33" s="184">
        <f>SUM(M28:M32)</f>
        <v>0</v>
      </c>
      <c r="N33" s="190">
        <f>IF(M33=0,0,(IF(I33=M33=0,1,(IF(I33=0,1,M33/I33)))))</f>
        <v>0</v>
      </c>
      <c r="O33" s="192"/>
      <c r="P33" s="8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2" ht="15.75" customHeight="1">
      <c r="A34" s="8"/>
      <c r="B34" s="550"/>
      <c r="C34" s="195"/>
      <c r="D34" s="529"/>
      <c r="E34" s="530"/>
      <c r="F34" s="531"/>
      <c r="G34" s="532"/>
      <c r="H34" s="197"/>
      <c r="I34" s="197"/>
      <c r="J34" s="46"/>
      <c r="K34" s="163"/>
      <c r="L34" s="197"/>
      <c r="M34" s="197"/>
      <c r="N34" s="199"/>
      <c r="O34" s="46"/>
      <c r="P34" s="8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ht="15.75" customHeight="1">
      <c r="A35" s="8"/>
      <c r="B35" s="547">
        <v>36</v>
      </c>
      <c r="C35" s="123" t="s">
        <v>147</v>
      </c>
      <c r="D35" s="533"/>
      <c r="E35" s="528"/>
      <c r="F35" s="533"/>
      <c r="G35" s="534"/>
      <c r="H35" s="128"/>
      <c r="I35" s="128"/>
      <c r="J35" s="130"/>
      <c r="K35" s="132"/>
      <c r="L35" s="134"/>
      <c r="M35" s="134"/>
      <c r="N35" s="125" t="s">
        <v>38</v>
      </c>
      <c r="O35" s="123"/>
      <c r="P35" s="8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ht="15.75" customHeight="1" outlineLevel="1">
      <c r="A36" s="8"/>
      <c r="B36" s="548">
        <f>+B35+0.1</f>
        <v>36.1</v>
      </c>
      <c r="C36" s="209" t="s">
        <v>149</v>
      </c>
      <c r="D36" s="499" t="s">
        <v>40</v>
      </c>
      <c r="E36" s="500"/>
      <c r="F36" s="501"/>
      <c r="G36" s="502"/>
      <c r="H36" s="154">
        <f t="shared" ref="H36:H45" si="6">G36*E36</f>
        <v>0</v>
      </c>
      <c r="I36" s="154">
        <f t="shared" ref="I36:I45" si="7">IF(D36="SI",H36,0)</f>
        <v>0</v>
      </c>
      <c r="J36" s="508"/>
      <c r="K36" s="509"/>
      <c r="L36" s="510">
        <v>0</v>
      </c>
      <c r="M36" s="165">
        <f t="shared" ref="M36:M45" si="8">+L36-I36</f>
        <v>0</v>
      </c>
      <c r="N36" s="166">
        <f t="shared" ref="N36:N45" si="9">IFERROR((M36/I36),0)</f>
        <v>0</v>
      </c>
      <c r="O36" s="521"/>
      <c r="P36" s="8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ht="15.75" customHeight="1" outlineLevel="1">
      <c r="A37" s="8"/>
      <c r="B37" s="548">
        <f t="shared" ref="B37:B44" si="10">+B36+0.1</f>
        <v>36.200000000000003</v>
      </c>
      <c r="C37" s="209" t="s">
        <v>152</v>
      </c>
      <c r="D37" s="499" t="s">
        <v>40</v>
      </c>
      <c r="E37" s="500"/>
      <c r="F37" s="501"/>
      <c r="G37" s="502"/>
      <c r="H37" s="154">
        <f t="shared" si="6"/>
        <v>0</v>
      </c>
      <c r="I37" s="154">
        <f t="shared" si="7"/>
        <v>0</v>
      </c>
      <c r="J37" s="508"/>
      <c r="K37" s="509"/>
      <c r="L37" s="510">
        <v>0</v>
      </c>
      <c r="M37" s="165">
        <f t="shared" si="8"/>
        <v>0</v>
      </c>
      <c r="N37" s="166">
        <f t="shared" si="9"/>
        <v>0</v>
      </c>
      <c r="O37" s="521"/>
      <c r="P37" s="8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 ht="15.75" customHeight="1" outlineLevel="1">
      <c r="A38" s="8"/>
      <c r="B38" s="548">
        <f t="shared" si="10"/>
        <v>36.300000000000004</v>
      </c>
      <c r="C38" s="209" t="s">
        <v>154</v>
      </c>
      <c r="D38" s="499" t="s">
        <v>40</v>
      </c>
      <c r="E38" s="500"/>
      <c r="F38" s="501"/>
      <c r="G38" s="502"/>
      <c r="H38" s="154">
        <f t="shared" si="6"/>
        <v>0</v>
      </c>
      <c r="I38" s="154">
        <f t="shared" si="7"/>
        <v>0</v>
      </c>
      <c r="J38" s="508"/>
      <c r="K38" s="509"/>
      <c r="L38" s="510">
        <v>0</v>
      </c>
      <c r="M38" s="165">
        <f t="shared" si="8"/>
        <v>0</v>
      </c>
      <c r="N38" s="166">
        <f t="shared" si="9"/>
        <v>0</v>
      </c>
      <c r="O38" s="521"/>
      <c r="P38" s="8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</row>
    <row r="39" spans="1:32" ht="15.75" customHeight="1" outlineLevel="1">
      <c r="A39" s="8"/>
      <c r="B39" s="548">
        <f t="shared" si="10"/>
        <v>36.400000000000006</v>
      </c>
      <c r="C39" s="209" t="s">
        <v>157</v>
      </c>
      <c r="D39" s="499" t="s">
        <v>40</v>
      </c>
      <c r="E39" s="500"/>
      <c r="F39" s="501"/>
      <c r="G39" s="502"/>
      <c r="H39" s="154">
        <f t="shared" si="6"/>
        <v>0</v>
      </c>
      <c r="I39" s="154">
        <f t="shared" si="7"/>
        <v>0</v>
      </c>
      <c r="J39" s="508"/>
      <c r="K39" s="509"/>
      <c r="L39" s="510">
        <v>0</v>
      </c>
      <c r="M39" s="165">
        <f t="shared" si="8"/>
        <v>0</v>
      </c>
      <c r="N39" s="166">
        <f t="shared" si="9"/>
        <v>0</v>
      </c>
      <c r="O39" s="521"/>
      <c r="P39" s="8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</row>
    <row r="40" spans="1:32" ht="15.75" customHeight="1" outlineLevel="1">
      <c r="A40" s="8"/>
      <c r="B40" s="548">
        <f t="shared" si="10"/>
        <v>36.500000000000007</v>
      </c>
      <c r="C40" s="209" t="s">
        <v>152</v>
      </c>
      <c r="D40" s="499" t="s">
        <v>40</v>
      </c>
      <c r="E40" s="500"/>
      <c r="F40" s="501"/>
      <c r="G40" s="502"/>
      <c r="H40" s="154">
        <f t="shared" si="6"/>
        <v>0</v>
      </c>
      <c r="I40" s="154">
        <f t="shared" si="7"/>
        <v>0</v>
      </c>
      <c r="J40" s="508"/>
      <c r="K40" s="509"/>
      <c r="L40" s="510">
        <v>0</v>
      </c>
      <c r="M40" s="165">
        <f t="shared" si="8"/>
        <v>0</v>
      </c>
      <c r="N40" s="166">
        <f t="shared" si="9"/>
        <v>0</v>
      </c>
      <c r="O40" s="521"/>
      <c r="P40" s="8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</row>
    <row r="41" spans="1:32" ht="15.75" customHeight="1" outlineLevel="1">
      <c r="A41" s="8"/>
      <c r="B41" s="548">
        <f t="shared" si="10"/>
        <v>36.600000000000009</v>
      </c>
      <c r="C41" s="209" t="s">
        <v>158</v>
      </c>
      <c r="D41" s="499" t="s">
        <v>40</v>
      </c>
      <c r="E41" s="500"/>
      <c r="F41" s="501"/>
      <c r="G41" s="502"/>
      <c r="H41" s="154">
        <f t="shared" si="6"/>
        <v>0</v>
      </c>
      <c r="I41" s="154">
        <f t="shared" si="7"/>
        <v>0</v>
      </c>
      <c r="J41" s="508"/>
      <c r="K41" s="509"/>
      <c r="L41" s="510">
        <v>0</v>
      </c>
      <c r="M41" s="165">
        <f t="shared" si="8"/>
        <v>0</v>
      </c>
      <c r="N41" s="166">
        <f t="shared" si="9"/>
        <v>0</v>
      </c>
      <c r="O41" s="521"/>
      <c r="P41" s="8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</row>
    <row r="42" spans="1:32" ht="15.75" customHeight="1" outlineLevel="1">
      <c r="A42" s="8"/>
      <c r="B42" s="548">
        <f t="shared" si="10"/>
        <v>36.70000000000001</v>
      </c>
      <c r="C42" s="209" t="s">
        <v>161</v>
      </c>
      <c r="D42" s="499" t="s">
        <v>40</v>
      </c>
      <c r="E42" s="500"/>
      <c r="F42" s="501"/>
      <c r="G42" s="502"/>
      <c r="H42" s="154">
        <f t="shared" si="6"/>
        <v>0</v>
      </c>
      <c r="I42" s="154">
        <f t="shared" si="7"/>
        <v>0</v>
      </c>
      <c r="J42" s="508"/>
      <c r="K42" s="509"/>
      <c r="L42" s="510">
        <v>0</v>
      </c>
      <c r="M42" s="165">
        <f t="shared" si="8"/>
        <v>0</v>
      </c>
      <c r="N42" s="166">
        <f t="shared" si="9"/>
        <v>0</v>
      </c>
      <c r="O42" s="521"/>
      <c r="P42" s="8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5.75" customHeight="1" outlineLevel="1">
      <c r="A43" s="8"/>
      <c r="B43" s="548">
        <f t="shared" si="10"/>
        <v>36.800000000000011</v>
      </c>
      <c r="C43" s="209" t="s">
        <v>163</v>
      </c>
      <c r="D43" s="499" t="s">
        <v>40</v>
      </c>
      <c r="E43" s="500"/>
      <c r="F43" s="501"/>
      <c r="G43" s="502"/>
      <c r="H43" s="154">
        <f t="shared" si="6"/>
        <v>0</v>
      </c>
      <c r="I43" s="154">
        <f t="shared" si="7"/>
        <v>0</v>
      </c>
      <c r="J43" s="508"/>
      <c r="K43" s="509"/>
      <c r="L43" s="510">
        <v>0</v>
      </c>
      <c r="M43" s="165">
        <f t="shared" si="8"/>
        <v>0</v>
      </c>
      <c r="N43" s="166">
        <f t="shared" si="9"/>
        <v>0</v>
      </c>
      <c r="O43" s="521"/>
      <c r="P43" s="8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5.75" customHeight="1" outlineLevel="1">
      <c r="A44" s="8"/>
      <c r="B44" s="548">
        <f t="shared" si="10"/>
        <v>36.900000000000013</v>
      </c>
      <c r="C44" s="209" t="s">
        <v>164</v>
      </c>
      <c r="D44" s="499" t="s">
        <v>40</v>
      </c>
      <c r="E44" s="500"/>
      <c r="F44" s="501"/>
      <c r="G44" s="502"/>
      <c r="H44" s="154">
        <f t="shared" si="6"/>
        <v>0</v>
      </c>
      <c r="I44" s="154">
        <f t="shared" si="7"/>
        <v>0</v>
      </c>
      <c r="J44" s="508"/>
      <c r="K44" s="509"/>
      <c r="L44" s="510">
        <v>0</v>
      </c>
      <c r="M44" s="165">
        <f t="shared" si="8"/>
        <v>0</v>
      </c>
      <c r="N44" s="166">
        <f t="shared" si="9"/>
        <v>0</v>
      </c>
      <c r="O44" s="521"/>
      <c r="P44" s="8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5.75" customHeight="1" outlineLevel="1">
      <c r="A45" s="8"/>
      <c r="B45" s="551">
        <v>36.1</v>
      </c>
      <c r="C45" s="209" t="s">
        <v>75</v>
      </c>
      <c r="D45" s="499" t="s">
        <v>40</v>
      </c>
      <c r="E45" s="500"/>
      <c r="F45" s="501"/>
      <c r="G45" s="502"/>
      <c r="H45" s="154">
        <f t="shared" si="6"/>
        <v>0</v>
      </c>
      <c r="I45" s="154">
        <f t="shared" si="7"/>
        <v>0</v>
      </c>
      <c r="J45" s="508"/>
      <c r="K45" s="509"/>
      <c r="L45" s="510">
        <v>0</v>
      </c>
      <c r="M45" s="165">
        <f t="shared" si="8"/>
        <v>0</v>
      </c>
      <c r="N45" s="166">
        <f t="shared" si="9"/>
        <v>0</v>
      </c>
      <c r="O45" s="521"/>
      <c r="P45" s="8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5.75" customHeight="1">
      <c r="A46" s="8"/>
      <c r="B46" s="549"/>
      <c r="C46" s="177"/>
      <c r="D46" s="527"/>
      <c r="E46" s="528" t="s">
        <v>49</v>
      </c>
      <c r="F46" s="593"/>
      <c r="G46" s="594"/>
      <c r="H46" s="128">
        <f>SUM(H36:H45)</f>
        <v>0</v>
      </c>
      <c r="I46" s="128">
        <f>SUM(I36:I45)</f>
        <v>0</v>
      </c>
      <c r="J46" s="130"/>
      <c r="K46" s="132"/>
      <c r="L46" s="184">
        <f>SUM(L36:L45)</f>
        <v>0</v>
      </c>
      <c r="M46" s="184">
        <f>SUM(M36:M45)</f>
        <v>0</v>
      </c>
      <c r="N46" s="190">
        <f>IF(M46=0,0,(IF(I46=M46=0,1,(IF(I46=0,1,M46/I46)))))</f>
        <v>0</v>
      </c>
      <c r="O46" s="192"/>
      <c r="P46" s="8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5.75" customHeight="1">
      <c r="A47" s="8"/>
      <c r="B47" s="595"/>
      <c r="C47" s="558"/>
      <c r="D47" s="529"/>
      <c r="E47" s="530"/>
      <c r="F47" s="531"/>
      <c r="G47" s="532"/>
      <c r="H47" s="197"/>
      <c r="I47" s="197"/>
      <c r="J47" s="46"/>
      <c r="K47" s="163"/>
      <c r="L47" s="197"/>
      <c r="M47" s="197"/>
      <c r="N47" s="199"/>
      <c r="O47" s="46"/>
      <c r="P47" s="8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5.75" customHeight="1">
      <c r="A48" s="8"/>
      <c r="B48" s="547">
        <v>37</v>
      </c>
      <c r="C48" s="123" t="s">
        <v>159</v>
      </c>
      <c r="D48" s="533"/>
      <c r="E48" s="528"/>
      <c r="F48" s="533"/>
      <c r="G48" s="534"/>
      <c r="H48" s="128"/>
      <c r="I48" s="128"/>
      <c r="J48" s="130"/>
      <c r="K48" s="132"/>
      <c r="L48" s="134"/>
      <c r="M48" s="134"/>
      <c r="N48" s="125" t="s">
        <v>38</v>
      </c>
      <c r="O48" s="123"/>
      <c r="P48" s="8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5.75" customHeight="1" outlineLevel="1">
      <c r="A49" s="8"/>
      <c r="B49" s="548">
        <f>+B48+0.1</f>
        <v>37.1</v>
      </c>
      <c r="C49" s="209" t="s">
        <v>177</v>
      </c>
      <c r="D49" s="499" t="s">
        <v>40</v>
      </c>
      <c r="E49" s="500"/>
      <c r="F49" s="501"/>
      <c r="G49" s="503"/>
      <c r="H49" s="154">
        <f t="shared" ref="H49:H55" si="11">G49*E49</f>
        <v>0</v>
      </c>
      <c r="I49" s="154">
        <f t="shared" ref="I49:I55" si="12">IF(D49="SI",H49,0)</f>
        <v>0</v>
      </c>
      <c r="J49" s="508"/>
      <c r="K49" s="509"/>
      <c r="L49" s="510">
        <v>0</v>
      </c>
      <c r="M49" s="165">
        <f t="shared" ref="M49:M55" si="13">+L49-I49</f>
        <v>0</v>
      </c>
      <c r="N49" s="166">
        <f t="shared" ref="N49:N55" si="14">IFERROR((M49/I49),0)</f>
        <v>0</v>
      </c>
      <c r="O49" s="521"/>
      <c r="P49" s="8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5.75" customHeight="1" outlineLevel="1">
      <c r="A50" s="8"/>
      <c r="B50" s="548">
        <f t="shared" ref="B50:B55" si="15">+B49+0.1</f>
        <v>37.200000000000003</v>
      </c>
      <c r="C50" s="209" t="s">
        <v>183</v>
      </c>
      <c r="D50" s="499" t="s">
        <v>40</v>
      </c>
      <c r="E50" s="500"/>
      <c r="F50" s="501"/>
      <c r="G50" s="503"/>
      <c r="H50" s="154">
        <f t="shared" si="11"/>
        <v>0</v>
      </c>
      <c r="I50" s="154">
        <f t="shared" si="12"/>
        <v>0</v>
      </c>
      <c r="J50" s="508"/>
      <c r="K50" s="509"/>
      <c r="L50" s="510">
        <v>0</v>
      </c>
      <c r="M50" s="165">
        <f t="shared" si="13"/>
        <v>0</v>
      </c>
      <c r="N50" s="166">
        <f t="shared" si="14"/>
        <v>0</v>
      </c>
      <c r="O50" s="521"/>
      <c r="P50" s="8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5.75" customHeight="1" outlineLevel="1">
      <c r="A51" s="8"/>
      <c r="B51" s="548">
        <f t="shared" si="15"/>
        <v>37.300000000000004</v>
      </c>
      <c r="C51" s="209" t="s">
        <v>186</v>
      </c>
      <c r="D51" s="499" t="s">
        <v>40</v>
      </c>
      <c r="E51" s="500"/>
      <c r="F51" s="501"/>
      <c r="G51" s="503"/>
      <c r="H51" s="154">
        <f t="shared" si="11"/>
        <v>0</v>
      </c>
      <c r="I51" s="154">
        <f t="shared" si="12"/>
        <v>0</v>
      </c>
      <c r="J51" s="508"/>
      <c r="K51" s="509"/>
      <c r="L51" s="510">
        <v>0</v>
      </c>
      <c r="M51" s="165">
        <f t="shared" si="13"/>
        <v>0</v>
      </c>
      <c r="N51" s="166">
        <f t="shared" si="14"/>
        <v>0</v>
      </c>
      <c r="O51" s="521"/>
      <c r="P51" s="8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5.75" customHeight="1" outlineLevel="1">
      <c r="A52" s="8"/>
      <c r="B52" s="548">
        <f t="shared" si="15"/>
        <v>37.400000000000006</v>
      </c>
      <c r="C52" s="209" t="s">
        <v>188</v>
      </c>
      <c r="D52" s="499" t="s">
        <v>40</v>
      </c>
      <c r="E52" s="500"/>
      <c r="F52" s="501"/>
      <c r="G52" s="503"/>
      <c r="H52" s="154">
        <f t="shared" si="11"/>
        <v>0</v>
      </c>
      <c r="I52" s="154">
        <f t="shared" si="12"/>
        <v>0</v>
      </c>
      <c r="J52" s="508"/>
      <c r="K52" s="509"/>
      <c r="L52" s="510">
        <v>0</v>
      </c>
      <c r="M52" s="165">
        <f t="shared" si="13"/>
        <v>0</v>
      </c>
      <c r="N52" s="166">
        <f t="shared" si="14"/>
        <v>0</v>
      </c>
      <c r="O52" s="521"/>
      <c r="P52" s="8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5.75" customHeight="1" outlineLevel="1">
      <c r="A53" s="8"/>
      <c r="B53" s="548">
        <f t="shared" si="15"/>
        <v>37.500000000000007</v>
      </c>
      <c r="C53" s="209" t="s">
        <v>190</v>
      </c>
      <c r="D53" s="499" t="s">
        <v>40</v>
      </c>
      <c r="E53" s="500"/>
      <c r="F53" s="501"/>
      <c r="G53" s="503"/>
      <c r="H53" s="154">
        <f t="shared" si="11"/>
        <v>0</v>
      </c>
      <c r="I53" s="154">
        <f t="shared" si="12"/>
        <v>0</v>
      </c>
      <c r="J53" s="508"/>
      <c r="K53" s="509"/>
      <c r="L53" s="510">
        <v>0</v>
      </c>
      <c r="M53" s="165">
        <f t="shared" si="13"/>
        <v>0</v>
      </c>
      <c r="N53" s="166">
        <f t="shared" si="14"/>
        <v>0</v>
      </c>
      <c r="O53" s="521"/>
      <c r="P53" s="8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5.75" customHeight="1" outlineLevel="1">
      <c r="A54" s="8"/>
      <c r="B54" s="548">
        <f t="shared" si="15"/>
        <v>37.600000000000009</v>
      </c>
      <c r="C54" s="209" t="s">
        <v>191</v>
      </c>
      <c r="D54" s="499" t="s">
        <v>40</v>
      </c>
      <c r="E54" s="500"/>
      <c r="F54" s="501"/>
      <c r="G54" s="503"/>
      <c r="H54" s="154">
        <f t="shared" si="11"/>
        <v>0</v>
      </c>
      <c r="I54" s="154">
        <f t="shared" si="12"/>
        <v>0</v>
      </c>
      <c r="J54" s="508"/>
      <c r="K54" s="509"/>
      <c r="L54" s="510">
        <v>0</v>
      </c>
      <c r="M54" s="165">
        <f t="shared" si="13"/>
        <v>0</v>
      </c>
      <c r="N54" s="166">
        <f t="shared" si="14"/>
        <v>0</v>
      </c>
      <c r="O54" s="521"/>
      <c r="P54" s="8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5.75" customHeight="1" outlineLevel="1">
      <c r="A55" s="8"/>
      <c r="B55" s="548">
        <f t="shared" si="15"/>
        <v>37.70000000000001</v>
      </c>
      <c r="C55" s="209" t="s">
        <v>75</v>
      </c>
      <c r="D55" s="499" t="s">
        <v>40</v>
      </c>
      <c r="E55" s="500"/>
      <c r="F55" s="501"/>
      <c r="G55" s="502"/>
      <c r="H55" s="154">
        <f t="shared" si="11"/>
        <v>0</v>
      </c>
      <c r="I55" s="154">
        <f t="shared" si="12"/>
        <v>0</v>
      </c>
      <c r="J55" s="508"/>
      <c r="K55" s="509"/>
      <c r="L55" s="510">
        <v>0</v>
      </c>
      <c r="M55" s="165">
        <f t="shared" si="13"/>
        <v>0</v>
      </c>
      <c r="N55" s="166">
        <f t="shared" si="14"/>
        <v>0</v>
      </c>
      <c r="O55" s="521"/>
      <c r="P55" s="8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5.75" customHeight="1">
      <c r="A56" s="8"/>
      <c r="B56" s="549"/>
      <c r="C56" s="177"/>
      <c r="D56" s="527"/>
      <c r="E56" s="528" t="s">
        <v>49</v>
      </c>
      <c r="F56" s="593"/>
      <c r="G56" s="594"/>
      <c r="H56" s="128">
        <f>SUM(H49:H55)</f>
        <v>0</v>
      </c>
      <c r="I56" s="128">
        <f>SUM(I49:I55)</f>
        <v>0</v>
      </c>
      <c r="J56" s="130"/>
      <c r="K56" s="132"/>
      <c r="L56" s="184">
        <f>SUM(L49:L55)</f>
        <v>0</v>
      </c>
      <c r="M56" s="184">
        <f>SUM(M49:M55)</f>
        <v>0</v>
      </c>
      <c r="N56" s="190">
        <f>IF(M56=0,0,(IF(I56=M56=0,1,(IF(I56=0,1,M56/I56)))))</f>
        <v>0</v>
      </c>
      <c r="O56" s="192"/>
      <c r="P56" s="8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5.75" customHeight="1">
      <c r="A57" s="8"/>
      <c r="B57" s="595"/>
      <c r="C57" s="558"/>
      <c r="D57" s="529"/>
      <c r="E57" s="530"/>
      <c r="F57" s="531"/>
      <c r="G57" s="532"/>
      <c r="H57" s="197"/>
      <c r="I57" s="197"/>
      <c r="J57" s="46"/>
      <c r="K57" s="163"/>
      <c r="L57" s="197"/>
      <c r="M57" s="197"/>
      <c r="N57" s="199"/>
      <c r="O57" s="46"/>
      <c r="P57" s="8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5.75" customHeight="1">
      <c r="A58" s="8"/>
      <c r="B58" s="547">
        <v>38</v>
      </c>
      <c r="C58" s="123" t="s">
        <v>199</v>
      </c>
      <c r="D58" s="533"/>
      <c r="E58" s="528"/>
      <c r="F58" s="533"/>
      <c r="G58" s="534"/>
      <c r="H58" s="128"/>
      <c r="I58" s="128"/>
      <c r="J58" s="130"/>
      <c r="K58" s="132"/>
      <c r="L58" s="134"/>
      <c r="M58" s="134"/>
      <c r="N58" s="125" t="s">
        <v>38</v>
      </c>
      <c r="O58" s="123"/>
      <c r="P58" s="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5.75" customHeight="1" outlineLevel="1">
      <c r="A59" s="8"/>
      <c r="B59" s="548">
        <f>+B58+0.1</f>
        <v>38.1</v>
      </c>
      <c r="C59" s="209" t="s">
        <v>200</v>
      </c>
      <c r="D59" s="499" t="s">
        <v>40</v>
      </c>
      <c r="E59" s="500"/>
      <c r="F59" s="501"/>
      <c r="G59" s="502"/>
      <c r="H59" s="154">
        <f t="shared" ref="H59:H64" si="16">G59*E59</f>
        <v>0</v>
      </c>
      <c r="I59" s="154">
        <f t="shared" ref="I59:I64" si="17">IF(D59="SI",H59,0)</f>
        <v>0</v>
      </c>
      <c r="J59" s="508"/>
      <c r="K59" s="509"/>
      <c r="L59" s="510">
        <v>0</v>
      </c>
      <c r="M59" s="165">
        <f t="shared" ref="M59:M64" si="18">+L59-I59</f>
        <v>0</v>
      </c>
      <c r="N59" s="166">
        <f t="shared" ref="N59:N64" si="19">IFERROR((M59/I59),0)</f>
        <v>0</v>
      </c>
      <c r="O59" s="521"/>
      <c r="P59" s="8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5.75" customHeight="1" outlineLevel="1">
      <c r="A60" s="8"/>
      <c r="B60" s="548">
        <f t="shared" ref="B60:B64" si="20">+B59+0.1</f>
        <v>38.200000000000003</v>
      </c>
      <c r="C60" s="209" t="s">
        <v>203</v>
      </c>
      <c r="D60" s="499" t="s">
        <v>40</v>
      </c>
      <c r="E60" s="500"/>
      <c r="F60" s="501"/>
      <c r="G60" s="502"/>
      <c r="H60" s="154">
        <f t="shared" si="16"/>
        <v>0</v>
      </c>
      <c r="I60" s="154">
        <f t="shared" si="17"/>
        <v>0</v>
      </c>
      <c r="J60" s="508"/>
      <c r="K60" s="509"/>
      <c r="L60" s="510">
        <v>0</v>
      </c>
      <c r="M60" s="165">
        <f t="shared" si="18"/>
        <v>0</v>
      </c>
      <c r="N60" s="166">
        <f t="shared" si="19"/>
        <v>0</v>
      </c>
      <c r="O60" s="521"/>
      <c r="P60" s="8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5.75" customHeight="1" outlineLevel="1">
      <c r="A61" s="8"/>
      <c r="B61" s="548">
        <f t="shared" si="20"/>
        <v>38.300000000000004</v>
      </c>
      <c r="C61" s="209" t="s">
        <v>204</v>
      </c>
      <c r="D61" s="499" t="s">
        <v>40</v>
      </c>
      <c r="E61" s="500"/>
      <c r="F61" s="501"/>
      <c r="G61" s="502"/>
      <c r="H61" s="154">
        <f t="shared" si="16"/>
        <v>0</v>
      </c>
      <c r="I61" s="154">
        <f t="shared" si="17"/>
        <v>0</v>
      </c>
      <c r="J61" s="508"/>
      <c r="K61" s="509"/>
      <c r="L61" s="510">
        <v>0</v>
      </c>
      <c r="M61" s="165">
        <f t="shared" si="18"/>
        <v>0</v>
      </c>
      <c r="N61" s="166">
        <f t="shared" si="19"/>
        <v>0</v>
      </c>
      <c r="O61" s="521"/>
      <c r="P61" s="8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5.75" customHeight="1" outlineLevel="1">
      <c r="A62" s="8"/>
      <c r="B62" s="548">
        <f t="shared" si="20"/>
        <v>38.400000000000006</v>
      </c>
      <c r="C62" s="138" t="s">
        <v>205</v>
      </c>
      <c r="D62" s="499" t="s">
        <v>40</v>
      </c>
      <c r="E62" s="500"/>
      <c r="F62" s="501"/>
      <c r="G62" s="502"/>
      <c r="H62" s="154">
        <f t="shared" si="16"/>
        <v>0</v>
      </c>
      <c r="I62" s="154">
        <f t="shared" si="17"/>
        <v>0</v>
      </c>
      <c r="J62" s="508"/>
      <c r="K62" s="509"/>
      <c r="L62" s="510">
        <v>0</v>
      </c>
      <c r="M62" s="165">
        <f t="shared" si="18"/>
        <v>0</v>
      </c>
      <c r="N62" s="166">
        <f t="shared" si="19"/>
        <v>0</v>
      </c>
      <c r="O62" s="521"/>
      <c r="P62" s="8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5.75" customHeight="1" outlineLevel="1">
      <c r="A63" s="8"/>
      <c r="B63" s="548">
        <f t="shared" si="20"/>
        <v>38.500000000000007</v>
      </c>
      <c r="C63" s="259" t="s">
        <v>207</v>
      </c>
      <c r="D63" s="499" t="s">
        <v>40</v>
      </c>
      <c r="E63" s="500"/>
      <c r="F63" s="501"/>
      <c r="G63" s="502"/>
      <c r="H63" s="154">
        <f t="shared" si="16"/>
        <v>0</v>
      </c>
      <c r="I63" s="154">
        <f t="shared" si="17"/>
        <v>0</v>
      </c>
      <c r="J63" s="508"/>
      <c r="K63" s="509"/>
      <c r="L63" s="510">
        <v>0</v>
      </c>
      <c r="M63" s="165">
        <f t="shared" si="18"/>
        <v>0</v>
      </c>
      <c r="N63" s="166">
        <f t="shared" si="19"/>
        <v>0</v>
      </c>
      <c r="O63" s="521"/>
      <c r="P63" s="8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5.75" customHeight="1" outlineLevel="1">
      <c r="A64" s="8"/>
      <c r="B64" s="548">
        <f t="shared" si="20"/>
        <v>38.600000000000009</v>
      </c>
      <c r="C64" s="209" t="s">
        <v>75</v>
      </c>
      <c r="D64" s="499" t="s">
        <v>40</v>
      </c>
      <c r="E64" s="500"/>
      <c r="F64" s="501"/>
      <c r="G64" s="502"/>
      <c r="H64" s="154">
        <f t="shared" si="16"/>
        <v>0</v>
      </c>
      <c r="I64" s="154">
        <f t="shared" si="17"/>
        <v>0</v>
      </c>
      <c r="J64" s="508"/>
      <c r="K64" s="509"/>
      <c r="L64" s="510">
        <v>0</v>
      </c>
      <c r="M64" s="165">
        <f t="shared" si="18"/>
        <v>0</v>
      </c>
      <c r="N64" s="166">
        <f t="shared" si="19"/>
        <v>0</v>
      </c>
      <c r="O64" s="521"/>
      <c r="P64" s="8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5.75" customHeight="1">
      <c r="A65" s="8"/>
      <c r="B65" s="549"/>
      <c r="C65" s="177"/>
      <c r="D65" s="527"/>
      <c r="E65" s="528" t="s">
        <v>49</v>
      </c>
      <c r="F65" s="593"/>
      <c r="G65" s="594"/>
      <c r="H65" s="128">
        <f>SUM(H59:H64)</f>
        <v>0</v>
      </c>
      <c r="I65" s="128">
        <f>SUM(I59:I64)</f>
        <v>0</v>
      </c>
      <c r="J65" s="130"/>
      <c r="K65" s="132"/>
      <c r="L65" s="184">
        <f>SUM(L59:L64)</f>
        <v>0</v>
      </c>
      <c r="M65" s="184">
        <f>SUM(M59:M64)</f>
        <v>0</v>
      </c>
      <c r="N65" s="190">
        <f>IF(M65=0,0,(IF(I65=M65=0,1,(IF(I65=0,1,M65/I65)))))</f>
        <v>0</v>
      </c>
      <c r="O65" s="192"/>
      <c r="P65" s="8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5.75" customHeight="1">
      <c r="A66" s="8"/>
      <c r="B66" s="589"/>
      <c r="C66" s="558"/>
      <c r="D66" s="531"/>
      <c r="E66" s="530"/>
      <c r="F66" s="531"/>
      <c r="G66" s="532"/>
      <c r="H66" s="197"/>
      <c r="I66" s="197"/>
      <c r="J66" s="46"/>
      <c r="K66" s="163"/>
      <c r="L66" s="197"/>
      <c r="M66" s="197"/>
      <c r="N66" s="199"/>
      <c r="O66" s="46"/>
      <c r="P66" s="8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5.75" customHeight="1">
      <c r="A67" s="8"/>
      <c r="B67" s="547">
        <v>39</v>
      </c>
      <c r="C67" s="123" t="s">
        <v>211</v>
      </c>
      <c r="D67" s="533"/>
      <c r="E67" s="528"/>
      <c r="F67" s="533"/>
      <c r="G67" s="534"/>
      <c r="H67" s="128"/>
      <c r="I67" s="128"/>
      <c r="J67" s="130"/>
      <c r="K67" s="132"/>
      <c r="L67" s="134"/>
      <c r="M67" s="134"/>
      <c r="N67" s="125" t="s">
        <v>38</v>
      </c>
      <c r="O67" s="123"/>
      <c r="P67" s="8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5.75" customHeight="1" outlineLevel="1">
      <c r="A68" s="8"/>
      <c r="B68" s="548">
        <f>+B67+0.1</f>
        <v>39.1</v>
      </c>
      <c r="C68" s="209" t="s">
        <v>213</v>
      </c>
      <c r="D68" s="499" t="s">
        <v>40</v>
      </c>
      <c r="E68" s="500"/>
      <c r="F68" s="501"/>
      <c r="G68" s="502"/>
      <c r="H68" s="154">
        <f t="shared" ref="H68:H77" si="21">G68*E68</f>
        <v>0</v>
      </c>
      <c r="I68" s="154">
        <f t="shared" ref="I68:I77" si="22">IF(D68="SI",H68,0)</f>
        <v>0</v>
      </c>
      <c r="J68" s="508"/>
      <c r="K68" s="509"/>
      <c r="L68" s="510">
        <v>0</v>
      </c>
      <c r="M68" s="165">
        <f t="shared" ref="M68:M77" si="23">+L68-I68</f>
        <v>0</v>
      </c>
      <c r="N68" s="166">
        <f t="shared" ref="N68:N77" si="24">IFERROR((M68/I68),0)</f>
        <v>0</v>
      </c>
      <c r="O68" s="521"/>
      <c r="P68" s="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5.75" customHeight="1" outlineLevel="1">
      <c r="A69" s="8"/>
      <c r="B69" s="548">
        <f t="shared" ref="B69:B76" si="25">+B68+0.1</f>
        <v>39.200000000000003</v>
      </c>
      <c r="C69" s="209" t="s">
        <v>214</v>
      </c>
      <c r="D69" s="499" t="s">
        <v>40</v>
      </c>
      <c r="E69" s="500"/>
      <c r="F69" s="501"/>
      <c r="G69" s="502"/>
      <c r="H69" s="154">
        <f t="shared" si="21"/>
        <v>0</v>
      </c>
      <c r="I69" s="154">
        <f t="shared" si="22"/>
        <v>0</v>
      </c>
      <c r="J69" s="508"/>
      <c r="K69" s="509"/>
      <c r="L69" s="510">
        <v>0</v>
      </c>
      <c r="M69" s="165">
        <f t="shared" si="23"/>
        <v>0</v>
      </c>
      <c r="N69" s="166">
        <f t="shared" si="24"/>
        <v>0</v>
      </c>
      <c r="O69" s="521"/>
      <c r="P69" s="8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5.75" customHeight="1" outlineLevel="1">
      <c r="A70" s="8"/>
      <c r="B70" s="548">
        <f t="shared" si="25"/>
        <v>39.300000000000004</v>
      </c>
      <c r="C70" s="209" t="s">
        <v>218</v>
      </c>
      <c r="D70" s="499" t="s">
        <v>40</v>
      </c>
      <c r="E70" s="500"/>
      <c r="F70" s="501"/>
      <c r="G70" s="502"/>
      <c r="H70" s="154">
        <f t="shared" si="21"/>
        <v>0</v>
      </c>
      <c r="I70" s="154">
        <f t="shared" si="22"/>
        <v>0</v>
      </c>
      <c r="J70" s="508"/>
      <c r="K70" s="509"/>
      <c r="L70" s="510">
        <v>0</v>
      </c>
      <c r="M70" s="165">
        <f t="shared" si="23"/>
        <v>0</v>
      </c>
      <c r="N70" s="166">
        <f t="shared" si="24"/>
        <v>0</v>
      </c>
      <c r="O70" s="521"/>
      <c r="P70" s="8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5.75" customHeight="1" outlineLevel="1">
      <c r="A71" s="8"/>
      <c r="B71" s="548">
        <f t="shared" si="25"/>
        <v>39.400000000000006</v>
      </c>
      <c r="C71" s="209" t="s">
        <v>219</v>
      </c>
      <c r="D71" s="499" t="s">
        <v>40</v>
      </c>
      <c r="E71" s="500"/>
      <c r="F71" s="501"/>
      <c r="G71" s="502"/>
      <c r="H71" s="154">
        <f t="shared" si="21"/>
        <v>0</v>
      </c>
      <c r="I71" s="154">
        <f t="shared" si="22"/>
        <v>0</v>
      </c>
      <c r="J71" s="508"/>
      <c r="K71" s="509"/>
      <c r="L71" s="510">
        <v>0</v>
      </c>
      <c r="M71" s="165">
        <f t="shared" si="23"/>
        <v>0</v>
      </c>
      <c r="N71" s="166">
        <f t="shared" si="24"/>
        <v>0</v>
      </c>
      <c r="O71" s="521"/>
      <c r="P71" s="8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5.75" customHeight="1" outlineLevel="1">
      <c r="A72" s="8"/>
      <c r="B72" s="548">
        <f t="shared" si="25"/>
        <v>39.500000000000007</v>
      </c>
      <c r="C72" s="209" t="s">
        <v>223</v>
      </c>
      <c r="D72" s="499" t="s">
        <v>40</v>
      </c>
      <c r="E72" s="500"/>
      <c r="F72" s="501"/>
      <c r="G72" s="502"/>
      <c r="H72" s="154">
        <f t="shared" si="21"/>
        <v>0</v>
      </c>
      <c r="I72" s="154">
        <f t="shared" si="22"/>
        <v>0</v>
      </c>
      <c r="J72" s="508"/>
      <c r="K72" s="509"/>
      <c r="L72" s="510">
        <v>0</v>
      </c>
      <c r="M72" s="165">
        <f t="shared" si="23"/>
        <v>0</v>
      </c>
      <c r="N72" s="166">
        <f t="shared" si="24"/>
        <v>0</v>
      </c>
      <c r="O72" s="521"/>
      <c r="P72" s="8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5.75" customHeight="1" outlineLevel="1">
      <c r="A73" s="8"/>
      <c r="B73" s="548">
        <f t="shared" si="25"/>
        <v>39.600000000000009</v>
      </c>
      <c r="C73" s="209" t="s">
        <v>225</v>
      </c>
      <c r="D73" s="499" t="s">
        <v>40</v>
      </c>
      <c r="E73" s="500"/>
      <c r="F73" s="501"/>
      <c r="G73" s="502"/>
      <c r="H73" s="154">
        <f t="shared" si="21"/>
        <v>0</v>
      </c>
      <c r="I73" s="154">
        <f t="shared" si="22"/>
        <v>0</v>
      </c>
      <c r="J73" s="508"/>
      <c r="K73" s="509"/>
      <c r="L73" s="510">
        <v>0</v>
      </c>
      <c r="M73" s="165">
        <f t="shared" si="23"/>
        <v>0</v>
      </c>
      <c r="N73" s="166">
        <f t="shared" si="24"/>
        <v>0</v>
      </c>
      <c r="O73" s="521"/>
      <c r="P73" s="8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5.75" customHeight="1" outlineLevel="1">
      <c r="A74" s="8"/>
      <c r="B74" s="548">
        <f t="shared" si="25"/>
        <v>39.70000000000001</v>
      </c>
      <c r="C74" s="209" t="s">
        <v>228</v>
      </c>
      <c r="D74" s="499" t="s">
        <v>40</v>
      </c>
      <c r="E74" s="500"/>
      <c r="F74" s="501"/>
      <c r="G74" s="502"/>
      <c r="H74" s="154">
        <f t="shared" si="21"/>
        <v>0</v>
      </c>
      <c r="I74" s="154">
        <f t="shared" si="22"/>
        <v>0</v>
      </c>
      <c r="J74" s="508"/>
      <c r="K74" s="509"/>
      <c r="L74" s="510">
        <v>0</v>
      </c>
      <c r="M74" s="165">
        <f t="shared" si="23"/>
        <v>0</v>
      </c>
      <c r="N74" s="166">
        <f t="shared" si="24"/>
        <v>0</v>
      </c>
      <c r="O74" s="521"/>
      <c r="P74" s="8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5.75" customHeight="1" outlineLevel="1">
      <c r="A75" s="8"/>
      <c r="B75" s="548">
        <f t="shared" si="25"/>
        <v>39.800000000000011</v>
      </c>
      <c r="C75" s="209" t="s">
        <v>231</v>
      </c>
      <c r="D75" s="499" t="s">
        <v>40</v>
      </c>
      <c r="E75" s="500"/>
      <c r="F75" s="501"/>
      <c r="G75" s="502"/>
      <c r="H75" s="154">
        <f t="shared" si="21"/>
        <v>0</v>
      </c>
      <c r="I75" s="154">
        <f t="shared" si="22"/>
        <v>0</v>
      </c>
      <c r="J75" s="508"/>
      <c r="K75" s="509"/>
      <c r="L75" s="510">
        <v>0</v>
      </c>
      <c r="M75" s="165">
        <f t="shared" si="23"/>
        <v>0</v>
      </c>
      <c r="N75" s="166">
        <f t="shared" si="24"/>
        <v>0</v>
      </c>
      <c r="O75" s="521"/>
      <c r="P75" s="8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5.75" customHeight="1" outlineLevel="1">
      <c r="A76" s="8"/>
      <c r="B76" s="548">
        <f t="shared" si="25"/>
        <v>39.900000000000013</v>
      </c>
      <c r="C76" s="209" t="s">
        <v>232</v>
      </c>
      <c r="D76" s="499" t="s">
        <v>40</v>
      </c>
      <c r="E76" s="500"/>
      <c r="F76" s="501"/>
      <c r="G76" s="502"/>
      <c r="H76" s="154">
        <f t="shared" si="21"/>
        <v>0</v>
      </c>
      <c r="I76" s="154">
        <f t="shared" si="22"/>
        <v>0</v>
      </c>
      <c r="J76" s="508"/>
      <c r="K76" s="509"/>
      <c r="L76" s="510">
        <v>0</v>
      </c>
      <c r="M76" s="165">
        <f t="shared" si="23"/>
        <v>0</v>
      </c>
      <c r="N76" s="166">
        <f t="shared" si="24"/>
        <v>0</v>
      </c>
      <c r="O76" s="521"/>
      <c r="P76" s="8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ht="15.75" customHeight="1" outlineLevel="1">
      <c r="A77" s="8"/>
      <c r="B77" s="551">
        <v>39.1</v>
      </c>
      <c r="C77" s="209" t="s">
        <v>75</v>
      </c>
      <c r="D77" s="499" t="s">
        <v>40</v>
      </c>
      <c r="E77" s="500"/>
      <c r="F77" s="501"/>
      <c r="G77" s="502"/>
      <c r="H77" s="154">
        <f t="shared" si="21"/>
        <v>0</v>
      </c>
      <c r="I77" s="154">
        <f t="shared" si="22"/>
        <v>0</v>
      </c>
      <c r="J77" s="508"/>
      <c r="K77" s="509"/>
      <c r="L77" s="510">
        <v>0</v>
      </c>
      <c r="M77" s="165">
        <f t="shared" si="23"/>
        <v>0</v>
      </c>
      <c r="N77" s="166">
        <f t="shared" si="24"/>
        <v>0</v>
      </c>
      <c r="O77" s="521"/>
      <c r="P77" s="8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ht="15.75" customHeight="1">
      <c r="A78" s="8"/>
      <c r="B78" s="549"/>
      <c r="C78" s="177"/>
      <c r="D78" s="527"/>
      <c r="E78" s="528" t="s">
        <v>49</v>
      </c>
      <c r="F78" s="593"/>
      <c r="G78" s="594"/>
      <c r="H78" s="128">
        <f>SUM(H68:H77)</f>
        <v>0</v>
      </c>
      <c r="I78" s="128">
        <f>SUM(I68:I77)</f>
        <v>0</v>
      </c>
      <c r="J78" s="130"/>
      <c r="K78" s="132"/>
      <c r="L78" s="184">
        <f>SUM(L68:L77)</f>
        <v>0</v>
      </c>
      <c r="M78" s="184">
        <f>SUM(M68:M77)</f>
        <v>0</v>
      </c>
      <c r="N78" s="190">
        <f>IF(M78=0,0,(IF(I78=M78=0,1,(IF(I78=0,1,M78/I78)))))</f>
        <v>0</v>
      </c>
      <c r="O78" s="192"/>
      <c r="P78" s="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ht="15.75" customHeight="1">
      <c r="A79" s="8"/>
      <c r="B79" s="2"/>
      <c r="C79" s="270"/>
      <c r="D79" s="535"/>
      <c r="E79" s="536"/>
      <c r="F79" s="535"/>
      <c r="G79" s="537"/>
      <c r="H79" s="274"/>
      <c r="I79" s="274"/>
      <c r="J79" s="275"/>
      <c r="K79" s="163"/>
      <c r="L79" s="274"/>
      <c r="M79" s="274"/>
      <c r="N79" s="276"/>
      <c r="O79" s="275"/>
      <c r="P79" s="8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ht="15.75" customHeight="1">
      <c r="A80" s="8"/>
      <c r="B80" s="547">
        <v>40</v>
      </c>
      <c r="C80" s="123" t="s">
        <v>238</v>
      </c>
      <c r="D80" s="533"/>
      <c r="E80" s="528"/>
      <c r="F80" s="533"/>
      <c r="G80" s="534"/>
      <c r="H80" s="128"/>
      <c r="I80" s="128"/>
      <c r="J80" s="130"/>
      <c r="K80" s="132"/>
      <c r="L80" s="134"/>
      <c r="M80" s="134"/>
      <c r="N80" s="125" t="s">
        <v>38</v>
      </c>
      <c r="O80" s="123"/>
      <c r="P80" s="8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1:32" ht="15.75" customHeight="1" outlineLevel="1">
      <c r="A81" s="8"/>
      <c r="B81" s="548">
        <f>+B80+0.1</f>
        <v>40.1</v>
      </c>
      <c r="C81" s="209" t="s">
        <v>239</v>
      </c>
      <c r="D81" s="499" t="s">
        <v>40</v>
      </c>
      <c r="E81" s="500"/>
      <c r="F81" s="501"/>
      <c r="G81" s="502"/>
      <c r="H81" s="154">
        <f t="shared" ref="H81:H98" si="26">G81*E81</f>
        <v>0</v>
      </c>
      <c r="I81" s="154">
        <f t="shared" ref="I81:I98" si="27">IF(D81="SI",H81,0)</f>
        <v>0</v>
      </c>
      <c r="J81" s="508"/>
      <c r="K81" s="509"/>
      <c r="L81" s="510">
        <v>0</v>
      </c>
      <c r="M81" s="165">
        <f t="shared" ref="M81:M98" si="28">+L81-I81</f>
        <v>0</v>
      </c>
      <c r="N81" s="166">
        <f t="shared" ref="N81:N98" si="29">IFERROR((M81/I81),0)</f>
        <v>0</v>
      </c>
      <c r="O81" s="521"/>
      <c r="P81" s="8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 ht="15.75" customHeight="1" outlineLevel="1">
      <c r="A82" s="8"/>
      <c r="B82" s="548">
        <f t="shared" ref="B82:B89" si="30">+B81+0.1</f>
        <v>40.200000000000003</v>
      </c>
      <c r="C82" s="209" t="s">
        <v>242</v>
      </c>
      <c r="D82" s="499" t="s">
        <v>40</v>
      </c>
      <c r="E82" s="500"/>
      <c r="F82" s="501"/>
      <c r="G82" s="502"/>
      <c r="H82" s="154">
        <f t="shared" si="26"/>
        <v>0</v>
      </c>
      <c r="I82" s="154">
        <f t="shared" si="27"/>
        <v>0</v>
      </c>
      <c r="J82" s="508"/>
      <c r="K82" s="509"/>
      <c r="L82" s="510">
        <v>0</v>
      </c>
      <c r="M82" s="165">
        <f t="shared" si="28"/>
        <v>0</v>
      </c>
      <c r="N82" s="166">
        <f t="shared" si="29"/>
        <v>0</v>
      </c>
      <c r="O82" s="521"/>
      <c r="P82" s="8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 ht="15.75" customHeight="1" outlineLevel="1">
      <c r="A83" s="8"/>
      <c r="B83" s="548">
        <f t="shared" si="30"/>
        <v>40.300000000000004</v>
      </c>
      <c r="C83" s="259" t="s">
        <v>243</v>
      </c>
      <c r="D83" s="499" t="s">
        <v>40</v>
      </c>
      <c r="E83" s="500"/>
      <c r="F83" s="501"/>
      <c r="G83" s="502"/>
      <c r="H83" s="154">
        <f t="shared" si="26"/>
        <v>0</v>
      </c>
      <c r="I83" s="154">
        <f t="shared" si="27"/>
        <v>0</v>
      </c>
      <c r="J83" s="508"/>
      <c r="K83" s="509"/>
      <c r="L83" s="510">
        <v>0</v>
      </c>
      <c r="M83" s="165">
        <f t="shared" si="28"/>
        <v>0</v>
      </c>
      <c r="N83" s="166">
        <f t="shared" si="29"/>
        <v>0</v>
      </c>
      <c r="O83" s="521"/>
      <c r="P83" s="8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 ht="15.75" customHeight="1" outlineLevel="1">
      <c r="A84" s="8"/>
      <c r="B84" s="548">
        <f t="shared" si="30"/>
        <v>40.400000000000006</v>
      </c>
      <c r="C84" s="209" t="s">
        <v>245</v>
      </c>
      <c r="D84" s="499" t="s">
        <v>40</v>
      </c>
      <c r="E84" s="500"/>
      <c r="F84" s="501"/>
      <c r="G84" s="502"/>
      <c r="H84" s="154">
        <f t="shared" si="26"/>
        <v>0</v>
      </c>
      <c r="I84" s="154">
        <f t="shared" si="27"/>
        <v>0</v>
      </c>
      <c r="J84" s="508"/>
      <c r="K84" s="509"/>
      <c r="L84" s="510">
        <v>0</v>
      </c>
      <c r="M84" s="165">
        <f t="shared" si="28"/>
        <v>0</v>
      </c>
      <c r="N84" s="166">
        <f t="shared" si="29"/>
        <v>0</v>
      </c>
      <c r="O84" s="521"/>
      <c r="P84" s="8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 ht="15.75" customHeight="1" outlineLevel="1">
      <c r="A85" s="8"/>
      <c r="B85" s="548">
        <f t="shared" si="30"/>
        <v>40.500000000000007</v>
      </c>
      <c r="C85" s="209" t="s">
        <v>247</v>
      </c>
      <c r="D85" s="499" t="s">
        <v>40</v>
      </c>
      <c r="E85" s="500"/>
      <c r="F85" s="501"/>
      <c r="G85" s="502"/>
      <c r="H85" s="154">
        <f t="shared" si="26"/>
        <v>0</v>
      </c>
      <c r="I85" s="154">
        <f t="shared" si="27"/>
        <v>0</v>
      </c>
      <c r="J85" s="508"/>
      <c r="K85" s="509"/>
      <c r="L85" s="510">
        <v>0</v>
      </c>
      <c r="M85" s="165">
        <f t="shared" si="28"/>
        <v>0</v>
      </c>
      <c r="N85" s="166">
        <f t="shared" si="29"/>
        <v>0</v>
      </c>
      <c r="O85" s="521"/>
      <c r="P85" s="8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 ht="15.75" customHeight="1" outlineLevel="1">
      <c r="A86" s="8"/>
      <c r="B86" s="548">
        <f t="shared" si="30"/>
        <v>40.600000000000009</v>
      </c>
      <c r="C86" s="209" t="s">
        <v>249</v>
      </c>
      <c r="D86" s="499" t="s">
        <v>40</v>
      </c>
      <c r="E86" s="500"/>
      <c r="F86" s="501"/>
      <c r="G86" s="502"/>
      <c r="H86" s="154">
        <f t="shared" si="26"/>
        <v>0</v>
      </c>
      <c r="I86" s="154">
        <f t="shared" si="27"/>
        <v>0</v>
      </c>
      <c r="J86" s="508"/>
      <c r="K86" s="509"/>
      <c r="L86" s="510">
        <v>0</v>
      </c>
      <c r="M86" s="165">
        <f t="shared" si="28"/>
        <v>0</v>
      </c>
      <c r="N86" s="166">
        <f t="shared" si="29"/>
        <v>0</v>
      </c>
      <c r="O86" s="521"/>
      <c r="P86" s="8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 ht="15.75" customHeight="1" outlineLevel="1">
      <c r="A87" s="8"/>
      <c r="B87" s="548">
        <f t="shared" si="30"/>
        <v>40.70000000000001</v>
      </c>
      <c r="C87" s="209" t="s">
        <v>251</v>
      </c>
      <c r="D87" s="499" t="s">
        <v>40</v>
      </c>
      <c r="E87" s="500"/>
      <c r="F87" s="501"/>
      <c r="G87" s="502"/>
      <c r="H87" s="154">
        <f t="shared" si="26"/>
        <v>0</v>
      </c>
      <c r="I87" s="154">
        <f t="shared" si="27"/>
        <v>0</v>
      </c>
      <c r="J87" s="508"/>
      <c r="K87" s="509"/>
      <c r="L87" s="510">
        <v>0</v>
      </c>
      <c r="M87" s="165">
        <f t="shared" si="28"/>
        <v>0</v>
      </c>
      <c r="N87" s="166">
        <f t="shared" si="29"/>
        <v>0</v>
      </c>
      <c r="O87" s="521"/>
      <c r="P87" s="8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 ht="15.75" customHeight="1" outlineLevel="1">
      <c r="A88" s="8"/>
      <c r="B88" s="548">
        <f t="shared" si="30"/>
        <v>40.800000000000011</v>
      </c>
      <c r="C88" s="209" t="s">
        <v>203</v>
      </c>
      <c r="D88" s="499" t="s">
        <v>40</v>
      </c>
      <c r="E88" s="500"/>
      <c r="F88" s="501"/>
      <c r="G88" s="502"/>
      <c r="H88" s="154">
        <f t="shared" si="26"/>
        <v>0</v>
      </c>
      <c r="I88" s="154">
        <f t="shared" si="27"/>
        <v>0</v>
      </c>
      <c r="J88" s="508"/>
      <c r="K88" s="509"/>
      <c r="L88" s="510">
        <v>0</v>
      </c>
      <c r="M88" s="165">
        <f t="shared" si="28"/>
        <v>0</v>
      </c>
      <c r="N88" s="166">
        <f t="shared" si="29"/>
        <v>0</v>
      </c>
      <c r="O88" s="521"/>
      <c r="P88" s="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 ht="15.75" customHeight="1" outlineLevel="1">
      <c r="A89" s="8"/>
      <c r="B89" s="548">
        <f t="shared" si="30"/>
        <v>40.900000000000013</v>
      </c>
      <c r="C89" s="209" t="s">
        <v>204</v>
      </c>
      <c r="D89" s="499" t="s">
        <v>40</v>
      </c>
      <c r="E89" s="500"/>
      <c r="F89" s="501"/>
      <c r="G89" s="502"/>
      <c r="H89" s="154">
        <f t="shared" si="26"/>
        <v>0</v>
      </c>
      <c r="I89" s="154">
        <f t="shared" si="27"/>
        <v>0</v>
      </c>
      <c r="J89" s="508"/>
      <c r="K89" s="509"/>
      <c r="L89" s="510">
        <v>0</v>
      </c>
      <c r="M89" s="165">
        <f t="shared" si="28"/>
        <v>0</v>
      </c>
      <c r="N89" s="166">
        <f t="shared" si="29"/>
        <v>0</v>
      </c>
      <c r="O89" s="521"/>
      <c r="P89" s="8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 ht="15.75" customHeight="1" outlineLevel="1">
      <c r="A90" s="8"/>
      <c r="B90" s="551">
        <v>40.1</v>
      </c>
      <c r="C90" s="209" t="s">
        <v>253</v>
      </c>
      <c r="D90" s="499" t="s">
        <v>40</v>
      </c>
      <c r="E90" s="500"/>
      <c r="F90" s="501"/>
      <c r="G90" s="502"/>
      <c r="H90" s="154">
        <f t="shared" si="26"/>
        <v>0</v>
      </c>
      <c r="I90" s="154">
        <f t="shared" si="27"/>
        <v>0</v>
      </c>
      <c r="J90" s="508"/>
      <c r="K90" s="509"/>
      <c r="L90" s="510">
        <v>0</v>
      </c>
      <c r="M90" s="165">
        <f t="shared" si="28"/>
        <v>0</v>
      </c>
      <c r="N90" s="166">
        <f t="shared" si="29"/>
        <v>0</v>
      </c>
      <c r="O90" s="521"/>
      <c r="P90" s="8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 ht="15.75" customHeight="1" outlineLevel="1">
      <c r="A91" s="8"/>
      <c r="B91" s="551">
        <f>+B90+0.01</f>
        <v>40.11</v>
      </c>
      <c r="C91" s="209" t="s">
        <v>254</v>
      </c>
      <c r="D91" s="499" t="s">
        <v>40</v>
      </c>
      <c r="E91" s="500"/>
      <c r="F91" s="501"/>
      <c r="G91" s="502"/>
      <c r="H91" s="154">
        <f t="shared" si="26"/>
        <v>0</v>
      </c>
      <c r="I91" s="154">
        <f t="shared" si="27"/>
        <v>0</v>
      </c>
      <c r="J91" s="508"/>
      <c r="K91" s="509"/>
      <c r="L91" s="510">
        <v>0</v>
      </c>
      <c r="M91" s="165">
        <f t="shared" si="28"/>
        <v>0</v>
      </c>
      <c r="N91" s="166">
        <f t="shared" si="29"/>
        <v>0</v>
      </c>
      <c r="O91" s="521"/>
      <c r="P91" s="8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 ht="15.75" customHeight="1" outlineLevel="1">
      <c r="A92" s="8"/>
      <c r="B92" s="551">
        <f>+B91+0.01</f>
        <v>40.119999999999997</v>
      </c>
      <c r="C92" s="209" t="s">
        <v>255</v>
      </c>
      <c r="D92" s="499" t="s">
        <v>40</v>
      </c>
      <c r="E92" s="500"/>
      <c r="F92" s="501"/>
      <c r="G92" s="502"/>
      <c r="H92" s="154">
        <f t="shared" si="26"/>
        <v>0</v>
      </c>
      <c r="I92" s="154">
        <f t="shared" si="27"/>
        <v>0</v>
      </c>
      <c r="J92" s="508"/>
      <c r="K92" s="509"/>
      <c r="L92" s="510">
        <v>0</v>
      </c>
      <c r="M92" s="165">
        <f t="shared" si="28"/>
        <v>0</v>
      </c>
      <c r="N92" s="166">
        <f t="shared" si="29"/>
        <v>0</v>
      </c>
      <c r="O92" s="521"/>
      <c r="P92" s="8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 ht="15.75" customHeight="1" outlineLevel="1">
      <c r="A93" s="8"/>
      <c r="B93" s="551">
        <f t="shared" ref="B93:B98" si="31">+B92+0.01</f>
        <v>40.129999999999995</v>
      </c>
      <c r="C93" s="209" t="s">
        <v>256</v>
      </c>
      <c r="D93" s="499" t="s">
        <v>40</v>
      </c>
      <c r="E93" s="500"/>
      <c r="F93" s="501"/>
      <c r="G93" s="502"/>
      <c r="H93" s="154">
        <f t="shared" si="26"/>
        <v>0</v>
      </c>
      <c r="I93" s="154">
        <f t="shared" si="27"/>
        <v>0</v>
      </c>
      <c r="J93" s="508"/>
      <c r="K93" s="509"/>
      <c r="L93" s="510">
        <v>0</v>
      </c>
      <c r="M93" s="165">
        <f t="shared" si="28"/>
        <v>0</v>
      </c>
      <c r="N93" s="166">
        <f t="shared" si="29"/>
        <v>0</v>
      </c>
      <c r="O93" s="521"/>
      <c r="P93" s="8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 ht="15.75" customHeight="1" outlineLevel="1">
      <c r="A94" s="8"/>
      <c r="B94" s="551">
        <f t="shared" si="31"/>
        <v>40.139999999999993</v>
      </c>
      <c r="C94" s="209" t="s">
        <v>257</v>
      </c>
      <c r="D94" s="499" t="s">
        <v>40</v>
      </c>
      <c r="E94" s="500"/>
      <c r="F94" s="501"/>
      <c r="G94" s="502"/>
      <c r="H94" s="154">
        <f t="shared" si="26"/>
        <v>0</v>
      </c>
      <c r="I94" s="154">
        <f t="shared" si="27"/>
        <v>0</v>
      </c>
      <c r="J94" s="508"/>
      <c r="K94" s="509"/>
      <c r="L94" s="510">
        <v>0</v>
      </c>
      <c r="M94" s="165">
        <f t="shared" si="28"/>
        <v>0</v>
      </c>
      <c r="N94" s="166">
        <f t="shared" si="29"/>
        <v>0</v>
      </c>
      <c r="O94" s="521"/>
      <c r="P94" s="8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 ht="15.75" customHeight="1" outlineLevel="1">
      <c r="A95" s="8"/>
      <c r="B95" s="551">
        <f t="shared" si="31"/>
        <v>40.149999999999991</v>
      </c>
      <c r="C95" s="209" t="s">
        <v>259</v>
      </c>
      <c r="D95" s="499" t="s">
        <v>40</v>
      </c>
      <c r="E95" s="500"/>
      <c r="F95" s="501"/>
      <c r="G95" s="502"/>
      <c r="H95" s="154">
        <f t="shared" si="26"/>
        <v>0</v>
      </c>
      <c r="I95" s="154">
        <f t="shared" si="27"/>
        <v>0</v>
      </c>
      <c r="J95" s="508"/>
      <c r="K95" s="509"/>
      <c r="L95" s="510">
        <v>0</v>
      </c>
      <c r="M95" s="165">
        <f t="shared" si="28"/>
        <v>0</v>
      </c>
      <c r="N95" s="166">
        <f t="shared" si="29"/>
        <v>0</v>
      </c>
      <c r="O95" s="521"/>
      <c r="P95" s="8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 ht="15.75" customHeight="1" outlineLevel="1">
      <c r="A96" s="8"/>
      <c r="B96" s="551">
        <f t="shared" si="31"/>
        <v>40.159999999999989</v>
      </c>
      <c r="C96" s="209" t="s">
        <v>261</v>
      </c>
      <c r="D96" s="499" t="s">
        <v>40</v>
      </c>
      <c r="E96" s="500"/>
      <c r="F96" s="501"/>
      <c r="G96" s="502"/>
      <c r="H96" s="154">
        <f t="shared" si="26"/>
        <v>0</v>
      </c>
      <c r="I96" s="154">
        <f t="shared" si="27"/>
        <v>0</v>
      </c>
      <c r="J96" s="508"/>
      <c r="K96" s="509"/>
      <c r="L96" s="510">
        <v>0</v>
      </c>
      <c r="M96" s="165">
        <f t="shared" si="28"/>
        <v>0</v>
      </c>
      <c r="N96" s="166">
        <f t="shared" si="29"/>
        <v>0</v>
      </c>
      <c r="O96" s="521"/>
      <c r="P96" s="8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1:32" ht="15.75" customHeight="1" outlineLevel="1">
      <c r="A97" s="8"/>
      <c r="B97" s="551">
        <f t="shared" si="31"/>
        <v>40.169999999999987</v>
      </c>
      <c r="C97" s="209" t="s">
        <v>262</v>
      </c>
      <c r="D97" s="499" t="s">
        <v>40</v>
      </c>
      <c r="E97" s="500"/>
      <c r="F97" s="501"/>
      <c r="G97" s="502"/>
      <c r="H97" s="154">
        <f t="shared" si="26"/>
        <v>0</v>
      </c>
      <c r="I97" s="154">
        <f t="shared" si="27"/>
        <v>0</v>
      </c>
      <c r="J97" s="508"/>
      <c r="K97" s="509"/>
      <c r="L97" s="510">
        <v>0</v>
      </c>
      <c r="M97" s="165">
        <f t="shared" si="28"/>
        <v>0</v>
      </c>
      <c r="N97" s="166">
        <f t="shared" si="29"/>
        <v>0</v>
      </c>
      <c r="O97" s="521"/>
      <c r="P97" s="8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1:32" ht="15.75" customHeight="1" outlineLevel="1">
      <c r="A98" s="8"/>
      <c r="B98" s="551">
        <f t="shared" si="31"/>
        <v>40.179999999999986</v>
      </c>
      <c r="C98" s="209" t="s">
        <v>263</v>
      </c>
      <c r="D98" s="499" t="s">
        <v>40</v>
      </c>
      <c r="E98" s="500"/>
      <c r="F98" s="501"/>
      <c r="G98" s="502"/>
      <c r="H98" s="154">
        <f t="shared" si="26"/>
        <v>0</v>
      </c>
      <c r="I98" s="154">
        <f t="shared" si="27"/>
        <v>0</v>
      </c>
      <c r="J98" s="508"/>
      <c r="K98" s="509"/>
      <c r="L98" s="510">
        <v>0</v>
      </c>
      <c r="M98" s="165">
        <f t="shared" si="28"/>
        <v>0</v>
      </c>
      <c r="N98" s="166">
        <f t="shared" si="29"/>
        <v>0</v>
      </c>
      <c r="O98" s="521"/>
      <c r="P98" s="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1:32" ht="15.75" customHeight="1">
      <c r="A99" s="8"/>
      <c r="B99" s="549"/>
      <c r="C99" s="177"/>
      <c r="D99" s="527"/>
      <c r="E99" s="528" t="s">
        <v>49</v>
      </c>
      <c r="F99" s="593"/>
      <c r="G99" s="594"/>
      <c r="H99" s="128">
        <f>SUM(H81:H98)</f>
        <v>0</v>
      </c>
      <c r="I99" s="128">
        <f>SUM(I81:I98)</f>
        <v>0</v>
      </c>
      <c r="J99" s="130"/>
      <c r="K99" s="132"/>
      <c r="L99" s="184">
        <f>SUM(L81:L98)</f>
        <v>0</v>
      </c>
      <c r="M99" s="184">
        <f>SUM(M81:M98)</f>
        <v>0</v>
      </c>
      <c r="N99" s="190">
        <f>IF(M99=0,0,(IF(I99=M99=0,1,(IF(I99=0,1,M99/I99)))))</f>
        <v>0</v>
      </c>
      <c r="O99" s="192"/>
      <c r="P99" s="8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1:32" ht="15.75" customHeight="1">
      <c r="A100" s="8"/>
      <c r="B100" s="2"/>
      <c r="C100" s="270"/>
      <c r="D100" s="535"/>
      <c r="E100" s="536"/>
      <c r="F100" s="535"/>
      <c r="G100" s="537"/>
      <c r="H100" s="274"/>
      <c r="I100" s="274"/>
      <c r="J100" s="275"/>
      <c r="K100" s="163"/>
      <c r="L100" s="274"/>
      <c r="M100" s="274"/>
      <c r="N100" s="276"/>
      <c r="O100" s="275"/>
      <c r="P100" s="8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1:32" ht="15.75" customHeight="1">
      <c r="A101" s="8"/>
      <c r="B101" s="547">
        <v>41</v>
      </c>
      <c r="C101" s="123" t="s">
        <v>174</v>
      </c>
      <c r="D101" s="533"/>
      <c r="E101" s="528"/>
      <c r="F101" s="533"/>
      <c r="G101" s="534"/>
      <c r="H101" s="128"/>
      <c r="I101" s="128"/>
      <c r="J101" s="130"/>
      <c r="K101" s="132"/>
      <c r="L101" s="134"/>
      <c r="M101" s="134"/>
      <c r="N101" s="125" t="s">
        <v>38</v>
      </c>
      <c r="O101" s="123"/>
      <c r="P101" s="8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1:32" ht="15.75" customHeight="1" outlineLevel="1">
      <c r="A102" s="8"/>
      <c r="B102" s="548">
        <f>+B101+0.1</f>
        <v>41.1</v>
      </c>
      <c r="C102" s="209" t="s">
        <v>266</v>
      </c>
      <c r="D102" s="499" t="s">
        <v>40</v>
      </c>
      <c r="E102" s="500"/>
      <c r="F102" s="501"/>
      <c r="G102" s="502"/>
      <c r="H102" s="154">
        <f t="shared" ref="H102:H110" si="32">G102*E102</f>
        <v>0</v>
      </c>
      <c r="I102" s="154">
        <f t="shared" ref="I102:I110" si="33">IF(D102="SI",H102,0)</f>
        <v>0</v>
      </c>
      <c r="J102" s="508"/>
      <c r="K102" s="509"/>
      <c r="L102" s="510">
        <v>0</v>
      </c>
      <c r="M102" s="165">
        <f t="shared" ref="M102:M110" si="34">+L102-I102</f>
        <v>0</v>
      </c>
      <c r="N102" s="166">
        <f t="shared" ref="N102:N110" si="35">IFERROR((M102/I102),0)</f>
        <v>0</v>
      </c>
      <c r="O102" s="521"/>
      <c r="P102" s="8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1:32" ht="15.75" customHeight="1" outlineLevel="1">
      <c r="A103" s="8"/>
      <c r="B103" s="548">
        <f t="shared" ref="B103:B110" si="36">+B102+0.1</f>
        <v>41.2</v>
      </c>
      <c r="C103" s="209" t="s">
        <v>268</v>
      </c>
      <c r="D103" s="499" t="s">
        <v>40</v>
      </c>
      <c r="E103" s="500"/>
      <c r="F103" s="501"/>
      <c r="G103" s="502"/>
      <c r="H103" s="154">
        <f t="shared" si="32"/>
        <v>0</v>
      </c>
      <c r="I103" s="154">
        <f t="shared" si="33"/>
        <v>0</v>
      </c>
      <c r="J103" s="508"/>
      <c r="K103" s="509"/>
      <c r="L103" s="510">
        <v>0</v>
      </c>
      <c r="M103" s="165">
        <f t="shared" si="34"/>
        <v>0</v>
      </c>
      <c r="N103" s="166">
        <f t="shared" si="35"/>
        <v>0</v>
      </c>
      <c r="O103" s="521"/>
      <c r="P103" s="8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1:32" ht="15.75" customHeight="1" outlineLevel="1">
      <c r="A104" s="8"/>
      <c r="B104" s="548">
        <f t="shared" si="36"/>
        <v>41.300000000000004</v>
      </c>
      <c r="C104" s="209" t="s">
        <v>269</v>
      </c>
      <c r="D104" s="499" t="s">
        <v>40</v>
      </c>
      <c r="E104" s="500"/>
      <c r="F104" s="501"/>
      <c r="G104" s="502"/>
      <c r="H104" s="154">
        <f t="shared" si="32"/>
        <v>0</v>
      </c>
      <c r="I104" s="154">
        <f t="shared" si="33"/>
        <v>0</v>
      </c>
      <c r="J104" s="508"/>
      <c r="K104" s="509"/>
      <c r="L104" s="510">
        <v>0</v>
      </c>
      <c r="M104" s="165">
        <f t="shared" si="34"/>
        <v>0</v>
      </c>
      <c r="N104" s="166">
        <f t="shared" si="35"/>
        <v>0</v>
      </c>
      <c r="O104" s="521"/>
      <c r="P104" s="8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1:32" ht="15.75" customHeight="1" outlineLevel="1">
      <c r="A105" s="8"/>
      <c r="B105" s="548">
        <f t="shared" si="36"/>
        <v>41.400000000000006</v>
      </c>
      <c r="C105" s="209" t="s">
        <v>270</v>
      </c>
      <c r="D105" s="499" t="s">
        <v>40</v>
      </c>
      <c r="E105" s="500"/>
      <c r="F105" s="501"/>
      <c r="G105" s="502"/>
      <c r="H105" s="154">
        <f t="shared" si="32"/>
        <v>0</v>
      </c>
      <c r="I105" s="154">
        <f t="shared" si="33"/>
        <v>0</v>
      </c>
      <c r="J105" s="508"/>
      <c r="K105" s="509"/>
      <c r="L105" s="510">
        <v>0</v>
      </c>
      <c r="M105" s="165">
        <f t="shared" si="34"/>
        <v>0</v>
      </c>
      <c r="N105" s="166">
        <f t="shared" si="35"/>
        <v>0</v>
      </c>
      <c r="O105" s="521"/>
      <c r="P105" s="8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1:32" ht="15.75" customHeight="1" outlineLevel="1">
      <c r="A106" s="8"/>
      <c r="B106" s="548">
        <f t="shared" si="36"/>
        <v>41.500000000000007</v>
      </c>
      <c r="C106" s="209" t="s">
        <v>271</v>
      </c>
      <c r="D106" s="499" t="s">
        <v>40</v>
      </c>
      <c r="E106" s="500"/>
      <c r="F106" s="501"/>
      <c r="G106" s="502"/>
      <c r="H106" s="154">
        <f t="shared" si="32"/>
        <v>0</v>
      </c>
      <c r="I106" s="154">
        <f t="shared" si="33"/>
        <v>0</v>
      </c>
      <c r="J106" s="508"/>
      <c r="K106" s="509"/>
      <c r="L106" s="510">
        <v>0</v>
      </c>
      <c r="M106" s="165">
        <f t="shared" si="34"/>
        <v>0</v>
      </c>
      <c r="N106" s="166">
        <f t="shared" si="35"/>
        <v>0</v>
      </c>
      <c r="O106" s="521"/>
      <c r="P106" s="8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1:32" ht="15.75" customHeight="1" outlineLevel="1">
      <c r="A107" s="8"/>
      <c r="B107" s="548">
        <f t="shared" si="36"/>
        <v>41.600000000000009</v>
      </c>
      <c r="C107" s="209" t="s">
        <v>272</v>
      </c>
      <c r="D107" s="499" t="s">
        <v>40</v>
      </c>
      <c r="E107" s="500"/>
      <c r="F107" s="501"/>
      <c r="G107" s="502"/>
      <c r="H107" s="154">
        <f t="shared" si="32"/>
        <v>0</v>
      </c>
      <c r="I107" s="154">
        <f t="shared" si="33"/>
        <v>0</v>
      </c>
      <c r="J107" s="508"/>
      <c r="K107" s="509"/>
      <c r="L107" s="510">
        <v>0</v>
      </c>
      <c r="M107" s="165">
        <f t="shared" si="34"/>
        <v>0</v>
      </c>
      <c r="N107" s="166">
        <f t="shared" si="35"/>
        <v>0</v>
      </c>
      <c r="O107" s="521"/>
      <c r="P107" s="8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1:32" ht="15.75" customHeight="1" outlineLevel="1">
      <c r="A108" s="8"/>
      <c r="B108" s="548">
        <f t="shared" si="36"/>
        <v>41.70000000000001</v>
      </c>
      <c r="C108" s="209" t="s">
        <v>275</v>
      </c>
      <c r="D108" s="499" t="s">
        <v>40</v>
      </c>
      <c r="E108" s="500"/>
      <c r="F108" s="501"/>
      <c r="G108" s="502"/>
      <c r="H108" s="154">
        <f t="shared" si="32"/>
        <v>0</v>
      </c>
      <c r="I108" s="154">
        <f t="shared" si="33"/>
        <v>0</v>
      </c>
      <c r="J108" s="508"/>
      <c r="K108" s="509"/>
      <c r="L108" s="510">
        <v>0</v>
      </c>
      <c r="M108" s="165">
        <f t="shared" si="34"/>
        <v>0</v>
      </c>
      <c r="N108" s="166">
        <f t="shared" si="35"/>
        <v>0</v>
      </c>
      <c r="O108" s="521"/>
      <c r="P108" s="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1:32" ht="15.75" customHeight="1" outlineLevel="1">
      <c r="A109" s="8"/>
      <c r="B109" s="548">
        <f t="shared" si="36"/>
        <v>41.800000000000011</v>
      </c>
      <c r="C109" s="209" t="s">
        <v>276</v>
      </c>
      <c r="D109" s="499" t="s">
        <v>40</v>
      </c>
      <c r="E109" s="500"/>
      <c r="F109" s="501"/>
      <c r="G109" s="502"/>
      <c r="H109" s="154">
        <f t="shared" si="32"/>
        <v>0</v>
      </c>
      <c r="I109" s="154">
        <f t="shared" si="33"/>
        <v>0</v>
      </c>
      <c r="J109" s="508"/>
      <c r="K109" s="509"/>
      <c r="L109" s="510">
        <v>0</v>
      </c>
      <c r="M109" s="165">
        <f t="shared" si="34"/>
        <v>0</v>
      </c>
      <c r="N109" s="166">
        <f t="shared" si="35"/>
        <v>0</v>
      </c>
      <c r="O109" s="521"/>
      <c r="P109" s="8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1:32" ht="15.75" customHeight="1" outlineLevel="1">
      <c r="A110" s="8"/>
      <c r="B110" s="548">
        <f t="shared" si="36"/>
        <v>41.900000000000013</v>
      </c>
      <c r="C110" s="209" t="s">
        <v>75</v>
      </c>
      <c r="D110" s="499" t="s">
        <v>40</v>
      </c>
      <c r="E110" s="500"/>
      <c r="F110" s="501"/>
      <c r="G110" s="502"/>
      <c r="H110" s="154">
        <f t="shared" si="32"/>
        <v>0</v>
      </c>
      <c r="I110" s="154">
        <f t="shared" si="33"/>
        <v>0</v>
      </c>
      <c r="J110" s="508"/>
      <c r="K110" s="509"/>
      <c r="L110" s="510">
        <v>0</v>
      </c>
      <c r="M110" s="165">
        <f t="shared" si="34"/>
        <v>0</v>
      </c>
      <c r="N110" s="166">
        <f t="shared" si="35"/>
        <v>0</v>
      </c>
      <c r="O110" s="521"/>
      <c r="P110" s="8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1:32" ht="15.75" customHeight="1">
      <c r="A111" s="8"/>
      <c r="B111" s="549"/>
      <c r="C111" s="177"/>
      <c r="D111" s="527"/>
      <c r="E111" s="528" t="s">
        <v>49</v>
      </c>
      <c r="F111" s="593"/>
      <c r="G111" s="594"/>
      <c r="H111" s="128">
        <f>SUM(H102:H110)</f>
        <v>0</v>
      </c>
      <c r="I111" s="128">
        <f>SUM(I102:I110)</f>
        <v>0</v>
      </c>
      <c r="J111" s="130"/>
      <c r="K111" s="132"/>
      <c r="L111" s="184">
        <f>SUM(L102:L110)</f>
        <v>0</v>
      </c>
      <c r="M111" s="184">
        <f>SUM(M102:M110)</f>
        <v>0</v>
      </c>
      <c r="N111" s="190">
        <f>IF(M111=0,0,(IF(I111=M111=0,1,(IF(I111=0,1,M111/I111)))))</f>
        <v>0</v>
      </c>
      <c r="O111" s="192"/>
      <c r="P111" s="8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1:32" ht="15.75" customHeight="1">
      <c r="A112" s="8"/>
      <c r="B112" s="2"/>
      <c r="C112" s="270"/>
      <c r="D112" s="535"/>
      <c r="E112" s="536"/>
      <c r="F112" s="535"/>
      <c r="G112" s="537"/>
      <c r="H112" s="274"/>
      <c r="I112" s="274"/>
      <c r="J112" s="275"/>
      <c r="K112" s="163"/>
      <c r="L112" s="274"/>
      <c r="M112" s="274"/>
      <c r="N112" s="276"/>
      <c r="O112" s="275"/>
      <c r="P112" s="8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1:32" ht="15.75" customHeight="1">
      <c r="A113" s="8"/>
      <c r="B113" s="547">
        <v>42</v>
      </c>
      <c r="C113" s="123" t="s">
        <v>176</v>
      </c>
      <c r="D113" s="533"/>
      <c r="E113" s="528"/>
      <c r="F113" s="533"/>
      <c r="G113" s="534"/>
      <c r="H113" s="128"/>
      <c r="I113" s="128"/>
      <c r="J113" s="130"/>
      <c r="K113" s="132"/>
      <c r="L113" s="134"/>
      <c r="M113" s="134"/>
      <c r="N113" s="125" t="s">
        <v>38</v>
      </c>
      <c r="O113" s="123"/>
      <c r="P113" s="8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15.75" customHeight="1" outlineLevel="1">
      <c r="A114" s="8"/>
      <c r="B114" s="548">
        <f>+B113+0.1</f>
        <v>42.1</v>
      </c>
      <c r="C114" s="209" t="s">
        <v>279</v>
      </c>
      <c r="D114" s="499" t="s">
        <v>40</v>
      </c>
      <c r="E114" s="500"/>
      <c r="F114" s="501"/>
      <c r="G114" s="502"/>
      <c r="H114" s="154">
        <f t="shared" ref="H114:H119" si="37">G114*E114</f>
        <v>0</v>
      </c>
      <c r="I114" s="154">
        <f t="shared" ref="I114:I119" si="38">IF(D114="SI",H114,0)</f>
        <v>0</v>
      </c>
      <c r="J114" s="508"/>
      <c r="K114" s="509"/>
      <c r="L114" s="510">
        <v>0</v>
      </c>
      <c r="M114" s="165">
        <f t="shared" ref="M114:M119" si="39">+L114-I114</f>
        <v>0</v>
      </c>
      <c r="N114" s="166">
        <f t="shared" ref="N114:N119" si="40">IFERROR((M114/I114),0)</f>
        <v>0</v>
      </c>
      <c r="O114" s="521"/>
      <c r="P114" s="8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5.75" customHeight="1" outlineLevel="1">
      <c r="A115" s="8"/>
      <c r="B115" s="548">
        <f t="shared" ref="B115:B119" si="41">+B114+0.1</f>
        <v>42.2</v>
      </c>
      <c r="C115" s="209" t="s">
        <v>281</v>
      </c>
      <c r="D115" s="499" t="s">
        <v>40</v>
      </c>
      <c r="E115" s="500"/>
      <c r="F115" s="501"/>
      <c r="G115" s="502"/>
      <c r="H115" s="154">
        <f t="shared" si="37"/>
        <v>0</v>
      </c>
      <c r="I115" s="154">
        <f t="shared" si="38"/>
        <v>0</v>
      </c>
      <c r="J115" s="508"/>
      <c r="K115" s="509"/>
      <c r="L115" s="510">
        <v>0</v>
      </c>
      <c r="M115" s="165">
        <f t="shared" si="39"/>
        <v>0</v>
      </c>
      <c r="N115" s="166">
        <f t="shared" si="40"/>
        <v>0</v>
      </c>
      <c r="O115" s="521"/>
      <c r="P115" s="8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1:32" ht="15.75" customHeight="1" outlineLevel="1">
      <c r="A116" s="8"/>
      <c r="B116" s="548">
        <f t="shared" si="41"/>
        <v>42.300000000000004</v>
      </c>
      <c r="C116" s="209" t="s">
        <v>283</v>
      </c>
      <c r="D116" s="499" t="s">
        <v>40</v>
      </c>
      <c r="E116" s="500"/>
      <c r="F116" s="501"/>
      <c r="G116" s="502"/>
      <c r="H116" s="154">
        <f t="shared" si="37"/>
        <v>0</v>
      </c>
      <c r="I116" s="154">
        <f t="shared" si="38"/>
        <v>0</v>
      </c>
      <c r="J116" s="508"/>
      <c r="K116" s="509"/>
      <c r="L116" s="510">
        <v>0</v>
      </c>
      <c r="M116" s="165">
        <f t="shared" si="39"/>
        <v>0</v>
      </c>
      <c r="N116" s="166">
        <f t="shared" si="40"/>
        <v>0</v>
      </c>
      <c r="O116" s="521"/>
      <c r="P116" s="8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1:32" ht="15.75" customHeight="1" outlineLevel="1">
      <c r="A117" s="8"/>
      <c r="B117" s="548">
        <f t="shared" si="41"/>
        <v>42.400000000000006</v>
      </c>
      <c r="C117" s="209" t="s">
        <v>284</v>
      </c>
      <c r="D117" s="499" t="s">
        <v>40</v>
      </c>
      <c r="E117" s="500"/>
      <c r="F117" s="501"/>
      <c r="G117" s="502"/>
      <c r="H117" s="154">
        <f t="shared" si="37"/>
        <v>0</v>
      </c>
      <c r="I117" s="154">
        <f t="shared" si="38"/>
        <v>0</v>
      </c>
      <c r="J117" s="508"/>
      <c r="K117" s="509"/>
      <c r="L117" s="510">
        <v>0</v>
      </c>
      <c r="M117" s="165">
        <f t="shared" si="39"/>
        <v>0</v>
      </c>
      <c r="N117" s="166">
        <f t="shared" si="40"/>
        <v>0</v>
      </c>
      <c r="O117" s="521"/>
      <c r="P117" s="8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1:32" ht="15.75" customHeight="1" outlineLevel="1">
      <c r="A118" s="8"/>
      <c r="B118" s="548">
        <f t="shared" si="41"/>
        <v>42.500000000000007</v>
      </c>
      <c r="C118" s="209" t="s">
        <v>287</v>
      </c>
      <c r="D118" s="499" t="s">
        <v>40</v>
      </c>
      <c r="E118" s="500"/>
      <c r="F118" s="501"/>
      <c r="G118" s="502"/>
      <c r="H118" s="154">
        <f t="shared" si="37"/>
        <v>0</v>
      </c>
      <c r="I118" s="154">
        <f t="shared" si="38"/>
        <v>0</v>
      </c>
      <c r="J118" s="508"/>
      <c r="K118" s="509"/>
      <c r="L118" s="510">
        <v>0</v>
      </c>
      <c r="M118" s="165">
        <f t="shared" si="39"/>
        <v>0</v>
      </c>
      <c r="N118" s="166">
        <f t="shared" si="40"/>
        <v>0</v>
      </c>
      <c r="O118" s="521"/>
      <c r="P118" s="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1:32" ht="15.75" customHeight="1" outlineLevel="1">
      <c r="A119" s="8"/>
      <c r="B119" s="548">
        <f t="shared" si="41"/>
        <v>42.600000000000009</v>
      </c>
      <c r="C119" s="209" t="s">
        <v>288</v>
      </c>
      <c r="D119" s="499" t="s">
        <v>40</v>
      </c>
      <c r="E119" s="500"/>
      <c r="F119" s="501"/>
      <c r="G119" s="502"/>
      <c r="H119" s="154">
        <f t="shared" si="37"/>
        <v>0</v>
      </c>
      <c r="I119" s="154">
        <f t="shared" si="38"/>
        <v>0</v>
      </c>
      <c r="J119" s="508"/>
      <c r="K119" s="509"/>
      <c r="L119" s="510">
        <v>0</v>
      </c>
      <c r="M119" s="165">
        <f t="shared" si="39"/>
        <v>0</v>
      </c>
      <c r="N119" s="166">
        <f t="shared" si="40"/>
        <v>0</v>
      </c>
      <c r="O119" s="521"/>
      <c r="P119" s="8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1:32" ht="15.75" customHeight="1">
      <c r="A120" s="8"/>
      <c r="B120" s="549"/>
      <c r="C120" s="177"/>
      <c r="D120" s="527"/>
      <c r="E120" s="528" t="s">
        <v>49</v>
      </c>
      <c r="F120" s="593"/>
      <c r="G120" s="594"/>
      <c r="H120" s="128">
        <f>SUM(H114:H119)</f>
        <v>0</v>
      </c>
      <c r="I120" s="128">
        <f>SUM(I114:I119)</f>
        <v>0</v>
      </c>
      <c r="J120" s="130"/>
      <c r="K120" s="132"/>
      <c r="L120" s="184">
        <f>SUM(L114:L119)</f>
        <v>0</v>
      </c>
      <c r="M120" s="184">
        <f>SUM(M114:M119)</f>
        <v>0</v>
      </c>
      <c r="N120" s="190">
        <f>IF(M120=0,0,(IF(I120=M120=0,1,(IF(I120=0,1,M120/I120)))))</f>
        <v>0</v>
      </c>
      <c r="O120" s="192"/>
      <c r="P120" s="8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1:32" ht="15.75" customHeight="1">
      <c r="A121" s="8"/>
      <c r="B121" s="2"/>
      <c r="C121" s="270"/>
      <c r="D121" s="535"/>
      <c r="E121" s="536"/>
      <c r="F121" s="535"/>
      <c r="G121" s="537"/>
      <c r="H121" s="274"/>
      <c r="I121" s="274"/>
      <c r="J121" s="275"/>
      <c r="K121" s="163"/>
      <c r="L121" s="274"/>
      <c r="M121" s="274"/>
      <c r="N121" s="276"/>
      <c r="O121" s="275"/>
      <c r="P121" s="8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 ht="15.75" customHeight="1">
      <c r="A122" s="8"/>
      <c r="B122" s="547">
        <v>43</v>
      </c>
      <c r="C122" s="123" t="s">
        <v>292</v>
      </c>
      <c r="D122" s="533"/>
      <c r="E122" s="528"/>
      <c r="F122" s="533"/>
      <c r="G122" s="534"/>
      <c r="H122" s="128"/>
      <c r="I122" s="128"/>
      <c r="J122" s="130"/>
      <c r="K122" s="132"/>
      <c r="L122" s="134"/>
      <c r="M122" s="134"/>
      <c r="N122" s="125" t="s">
        <v>38</v>
      </c>
      <c r="O122" s="123"/>
      <c r="P122" s="8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1:32" ht="15.75" customHeight="1" outlineLevel="1">
      <c r="A123" s="8"/>
      <c r="B123" s="548">
        <f>+B122+0.1</f>
        <v>43.1</v>
      </c>
      <c r="C123" s="209" t="s">
        <v>293</v>
      </c>
      <c r="D123" s="499" t="s">
        <v>40</v>
      </c>
      <c r="E123" s="500"/>
      <c r="F123" s="501"/>
      <c r="G123" s="502"/>
      <c r="H123" s="154">
        <f t="shared" ref="H123:H133" si="42">G123*E123</f>
        <v>0</v>
      </c>
      <c r="I123" s="154">
        <f t="shared" ref="I123:I133" si="43">IF(D123="SI",H123,0)</f>
        <v>0</v>
      </c>
      <c r="J123" s="508"/>
      <c r="K123" s="509"/>
      <c r="L123" s="510">
        <v>0</v>
      </c>
      <c r="M123" s="165">
        <f t="shared" ref="M123:M133" si="44">+L123-I123</f>
        <v>0</v>
      </c>
      <c r="N123" s="166">
        <f t="shared" ref="N123:N133" si="45">IFERROR((M123/I123),0)</f>
        <v>0</v>
      </c>
      <c r="O123" s="521"/>
      <c r="P123" s="8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1:32" ht="15.75" customHeight="1" outlineLevel="1">
      <c r="A124" s="8"/>
      <c r="B124" s="548">
        <f t="shared" ref="B124:B131" si="46">+B123+0.1</f>
        <v>43.2</v>
      </c>
      <c r="C124" s="209" t="s">
        <v>294</v>
      </c>
      <c r="D124" s="499" t="s">
        <v>40</v>
      </c>
      <c r="E124" s="500"/>
      <c r="F124" s="501"/>
      <c r="G124" s="502"/>
      <c r="H124" s="154">
        <f t="shared" si="42"/>
        <v>0</v>
      </c>
      <c r="I124" s="154">
        <f t="shared" si="43"/>
        <v>0</v>
      </c>
      <c r="J124" s="508"/>
      <c r="K124" s="509"/>
      <c r="L124" s="510">
        <v>0</v>
      </c>
      <c r="M124" s="165">
        <f t="shared" si="44"/>
        <v>0</v>
      </c>
      <c r="N124" s="166">
        <f t="shared" si="45"/>
        <v>0</v>
      </c>
      <c r="O124" s="521"/>
      <c r="P124" s="8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1:32" ht="15.75" customHeight="1" outlineLevel="1">
      <c r="A125" s="8"/>
      <c r="B125" s="548">
        <f t="shared" si="46"/>
        <v>43.300000000000004</v>
      </c>
      <c r="C125" s="209" t="s">
        <v>295</v>
      </c>
      <c r="D125" s="499" t="s">
        <v>40</v>
      </c>
      <c r="E125" s="500"/>
      <c r="F125" s="501"/>
      <c r="G125" s="502"/>
      <c r="H125" s="154">
        <f t="shared" si="42"/>
        <v>0</v>
      </c>
      <c r="I125" s="154">
        <f t="shared" si="43"/>
        <v>0</v>
      </c>
      <c r="J125" s="508"/>
      <c r="K125" s="509"/>
      <c r="L125" s="510">
        <v>0</v>
      </c>
      <c r="M125" s="165">
        <f t="shared" si="44"/>
        <v>0</v>
      </c>
      <c r="N125" s="166">
        <f t="shared" si="45"/>
        <v>0</v>
      </c>
      <c r="O125" s="521"/>
      <c r="P125" s="8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1:32" ht="15.75" customHeight="1" outlineLevel="1">
      <c r="A126" s="8"/>
      <c r="B126" s="548">
        <f t="shared" si="46"/>
        <v>43.400000000000006</v>
      </c>
      <c r="C126" s="209" t="s">
        <v>296</v>
      </c>
      <c r="D126" s="499" t="s">
        <v>40</v>
      </c>
      <c r="E126" s="500"/>
      <c r="F126" s="501"/>
      <c r="G126" s="502"/>
      <c r="H126" s="154">
        <f t="shared" si="42"/>
        <v>0</v>
      </c>
      <c r="I126" s="154">
        <f t="shared" si="43"/>
        <v>0</v>
      </c>
      <c r="J126" s="508"/>
      <c r="K126" s="509"/>
      <c r="L126" s="510">
        <v>0</v>
      </c>
      <c r="M126" s="165">
        <f t="shared" si="44"/>
        <v>0</v>
      </c>
      <c r="N126" s="166">
        <f t="shared" si="45"/>
        <v>0</v>
      </c>
      <c r="O126" s="521"/>
      <c r="P126" s="8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1:32" ht="15.75" customHeight="1" outlineLevel="1">
      <c r="A127" s="8"/>
      <c r="B127" s="548">
        <f t="shared" si="46"/>
        <v>43.500000000000007</v>
      </c>
      <c r="C127" s="209" t="s">
        <v>297</v>
      </c>
      <c r="D127" s="499" t="s">
        <v>40</v>
      </c>
      <c r="E127" s="500"/>
      <c r="F127" s="501"/>
      <c r="G127" s="502"/>
      <c r="H127" s="154">
        <f t="shared" si="42"/>
        <v>0</v>
      </c>
      <c r="I127" s="154">
        <f t="shared" si="43"/>
        <v>0</v>
      </c>
      <c r="J127" s="508"/>
      <c r="K127" s="509"/>
      <c r="L127" s="510">
        <v>0</v>
      </c>
      <c r="M127" s="165">
        <f t="shared" si="44"/>
        <v>0</v>
      </c>
      <c r="N127" s="166">
        <f t="shared" si="45"/>
        <v>0</v>
      </c>
      <c r="O127" s="521"/>
      <c r="P127" s="8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1:32" ht="15.75" customHeight="1" outlineLevel="1">
      <c r="A128" s="8"/>
      <c r="B128" s="548">
        <f t="shared" si="46"/>
        <v>43.600000000000009</v>
      </c>
      <c r="C128" s="209" t="s">
        <v>298</v>
      </c>
      <c r="D128" s="499" t="s">
        <v>40</v>
      </c>
      <c r="E128" s="500"/>
      <c r="F128" s="501"/>
      <c r="G128" s="502"/>
      <c r="H128" s="154">
        <f t="shared" si="42"/>
        <v>0</v>
      </c>
      <c r="I128" s="154">
        <f t="shared" si="43"/>
        <v>0</v>
      </c>
      <c r="J128" s="508"/>
      <c r="K128" s="509"/>
      <c r="L128" s="510">
        <v>0</v>
      </c>
      <c r="M128" s="165">
        <f t="shared" si="44"/>
        <v>0</v>
      </c>
      <c r="N128" s="166">
        <f t="shared" si="45"/>
        <v>0</v>
      </c>
      <c r="O128" s="521"/>
      <c r="P128" s="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1:32" ht="15.75" customHeight="1" outlineLevel="1">
      <c r="A129" s="8"/>
      <c r="B129" s="548">
        <f t="shared" si="46"/>
        <v>43.70000000000001</v>
      </c>
      <c r="C129" s="209" t="s">
        <v>299</v>
      </c>
      <c r="D129" s="499" t="s">
        <v>40</v>
      </c>
      <c r="E129" s="500"/>
      <c r="F129" s="501"/>
      <c r="G129" s="502"/>
      <c r="H129" s="154">
        <f t="shared" si="42"/>
        <v>0</v>
      </c>
      <c r="I129" s="154">
        <f t="shared" si="43"/>
        <v>0</v>
      </c>
      <c r="J129" s="508"/>
      <c r="K129" s="509"/>
      <c r="L129" s="510">
        <v>0</v>
      </c>
      <c r="M129" s="165">
        <f t="shared" si="44"/>
        <v>0</v>
      </c>
      <c r="N129" s="166">
        <f t="shared" si="45"/>
        <v>0</v>
      </c>
      <c r="O129" s="521"/>
      <c r="P129" s="8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1:32" ht="15.75" customHeight="1" outlineLevel="1">
      <c r="A130" s="8"/>
      <c r="B130" s="548">
        <f t="shared" si="46"/>
        <v>43.800000000000011</v>
      </c>
      <c r="C130" s="209" t="s">
        <v>300</v>
      </c>
      <c r="D130" s="499" t="s">
        <v>40</v>
      </c>
      <c r="E130" s="500"/>
      <c r="F130" s="501"/>
      <c r="G130" s="502"/>
      <c r="H130" s="154">
        <f t="shared" si="42"/>
        <v>0</v>
      </c>
      <c r="I130" s="154">
        <f t="shared" si="43"/>
        <v>0</v>
      </c>
      <c r="J130" s="508"/>
      <c r="K130" s="509"/>
      <c r="L130" s="510">
        <v>0</v>
      </c>
      <c r="M130" s="165">
        <f t="shared" si="44"/>
        <v>0</v>
      </c>
      <c r="N130" s="166">
        <f t="shared" si="45"/>
        <v>0</v>
      </c>
      <c r="O130" s="521"/>
      <c r="P130" s="8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1:32" ht="15.75" customHeight="1" outlineLevel="1">
      <c r="A131" s="8"/>
      <c r="B131" s="548">
        <f t="shared" si="46"/>
        <v>43.900000000000013</v>
      </c>
      <c r="C131" s="209" t="s">
        <v>301</v>
      </c>
      <c r="D131" s="499" t="s">
        <v>40</v>
      </c>
      <c r="E131" s="500"/>
      <c r="F131" s="501"/>
      <c r="G131" s="502"/>
      <c r="H131" s="154">
        <f t="shared" si="42"/>
        <v>0</v>
      </c>
      <c r="I131" s="154">
        <f t="shared" si="43"/>
        <v>0</v>
      </c>
      <c r="J131" s="508"/>
      <c r="K131" s="509"/>
      <c r="L131" s="510">
        <v>0</v>
      </c>
      <c r="M131" s="165">
        <f t="shared" si="44"/>
        <v>0</v>
      </c>
      <c r="N131" s="166">
        <f t="shared" si="45"/>
        <v>0</v>
      </c>
      <c r="O131" s="521"/>
      <c r="P131" s="8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1:32" ht="15.75" customHeight="1" outlineLevel="1">
      <c r="A132" s="8"/>
      <c r="B132" s="551">
        <v>43.1</v>
      </c>
      <c r="C132" s="209" t="s">
        <v>284</v>
      </c>
      <c r="D132" s="499" t="s">
        <v>40</v>
      </c>
      <c r="E132" s="500"/>
      <c r="F132" s="501"/>
      <c r="G132" s="502"/>
      <c r="H132" s="154">
        <f t="shared" si="42"/>
        <v>0</v>
      </c>
      <c r="I132" s="154">
        <f t="shared" si="43"/>
        <v>0</v>
      </c>
      <c r="J132" s="508"/>
      <c r="K132" s="509"/>
      <c r="L132" s="510">
        <v>0</v>
      </c>
      <c r="M132" s="165">
        <f t="shared" si="44"/>
        <v>0</v>
      </c>
      <c r="N132" s="166">
        <f t="shared" si="45"/>
        <v>0</v>
      </c>
      <c r="O132" s="521"/>
      <c r="P132" s="8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1:32" ht="15.75" customHeight="1" outlineLevel="1">
      <c r="A133" s="8"/>
      <c r="B133" s="551">
        <v>43.11</v>
      </c>
      <c r="C133" s="209" t="s">
        <v>75</v>
      </c>
      <c r="D133" s="499" t="s">
        <v>302</v>
      </c>
      <c r="E133" s="500"/>
      <c r="F133" s="501"/>
      <c r="G133" s="502"/>
      <c r="H133" s="154">
        <f t="shared" si="42"/>
        <v>0</v>
      </c>
      <c r="I133" s="154">
        <f t="shared" si="43"/>
        <v>0</v>
      </c>
      <c r="J133" s="508"/>
      <c r="K133" s="509"/>
      <c r="L133" s="510">
        <v>0</v>
      </c>
      <c r="M133" s="165">
        <f t="shared" si="44"/>
        <v>0</v>
      </c>
      <c r="N133" s="166">
        <f t="shared" si="45"/>
        <v>0</v>
      </c>
      <c r="O133" s="521"/>
      <c r="P133" s="8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1:32" ht="15.75" customHeight="1">
      <c r="A134" s="8"/>
      <c r="B134" s="549"/>
      <c r="C134" s="177"/>
      <c r="D134" s="527"/>
      <c r="E134" s="528" t="s">
        <v>49</v>
      </c>
      <c r="F134" s="593"/>
      <c r="G134" s="594"/>
      <c r="H134" s="128">
        <f>SUM(H123:H133)</f>
        <v>0</v>
      </c>
      <c r="I134" s="128">
        <f>SUM(I123:I133)</f>
        <v>0</v>
      </c>
      <c r="J134" s="130"/>
      <c r="K134" s="132"/>
      <c r="L134" s="184">
        <f>SUM(L123:L133)</f>
        <v>0</v>
      </c>
      <c r="M134" s="184">
        <f>SUM(M123:M133)</f>
        <v>0</v>
      </c>
      <c r="N134" s="190">
        <f>IF(M134=0,0,(IF(I134=M134=0,1,(IF(I134=0,1,M134/I134)))))</f>
        <v>0</v>
      </c>
      <c r="O134" s="192"/>
      <c r="P134" s="8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1:32" ht="15.75" customHeight="1">
      <c r="A135" s="8"/>
      <c r="B135" s="2"/>
      <c r="C135" s="270"/>
      <c r="D135" s="535"/>
      <c r="E135" s="536"/>
      <c r="F135" s="535"/>
      <c r="G135" s="537"/>
      <c r="H135" s="274"/>
      <c r="I135" s="274"/>
      <c r="J135" s="275"/>
      <c r="K135" s="163"/>
      <c r="L135" s="274"/>
      <c r="M135" s="274"/>
      <c r="N135" s="276"/>
      <c r="O135" s="275"/>
      <c r="P135" s="8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5.75" customHeight="1">
      <c r="A136" s="8"/>
      <c r="B136" s="547">
        <v>44</v>
      </c>
      <c r="C136" s="123" t="s">
        <v>181</v>
      </c>
      <c r="D136" s="533"/>
      <c r="E136" s="528"/>
      <c r="F136" s="533"/>
      <c r="G136" s="534"/>
      <c r="H136" s="128"/>
      <c r="I136" s="128"/>
      <c r="J136" s="130"/>
      <c r="K136" s="132"/>
      <c r="L136" s="134"/>
      <c r="M136" s="134"/>
      <c r="N136" s="125" t="s">
        <v>38</v>
      </c>
      <c r="O136" s="123"/>
      <c r="P136" s="8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5.75" customHeight="1" outlineLevel="1">
      <c r="A137" s="8"/>
      <c r="B137" s="548">
        <f>+B136+0.1</f>
        <v>44.1</v>
      </c>
      <c r="C137" s="209" t="s">
        <v>303</v>
      </c>
      <c r="D137" s="499" t="s">
        <v>40</v>
      </c>
      <c r="E137" s="500"/>
      <c r="F137" s="501"/>
      <c r="G137" s="502"/>
      <c r="H137" s="154">
        <f t="shared" ref="H137:H142" si="47">G137*E137</f>
        <v>0</v>
      </c>
      <c r="I137" s="154">
        <f t="shared" ref="I137:I142" si="48">IF(D137="SI",H137,0)</f>
        <v>0</v>
      </c>
      <c r="J137" s="508"/>
      <c r="K137" s="509"/>
      <c r="L137" s="510">
        <v>0</v>
      </c>
      <c r="M137" s="165">
        <f t="shared" ref="M137:M142" si="49">+L137-I137</f>
        <v>0</v>
      </c>
      <c r="N137" s="166">
        <f t="shared" ref="N137:N142" si="50">IFERROR((M137/I137),0)</f>
        <v>0</v>
      </c>
      <c r="O137" s="521"/>
      <c r="P137" s="8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5.75" customHeight="1" outlineLevel="1">
      <c r="A138" s="8"/>
      <c r="B138" s="548">
        <f t="shared" ref="B138:B142" si="51">+B137+0.1</f>
        <v>44.2</v>
      </c>
      <c r="C138" s="209" t="s">
        <v>304</v>
      </c>
      <c r="D138" s="499" t="s">
        <v>40</v>
      </c>
      <c r="E138" s="500"/>
      <c r="F138" s="501"/>
      <c r="G138" s="502"/>
      <c r="H138" s="154">
        <f t="shared" si="47"/>
        <v>0</v>
      </c>
      <c r="I138" s="154">
        <f t="shared" si="48"/>
        <v>0</v>
      </c>
      <c r="J138" s="508"/>
      <c r="K138" s="509"/>
      <c r="L138" s="510">
        <v>0</v>
      </c>
      <c r="M138" s="165">
        <f t="shared" si="49"/>
        <v>0</v>
      </c>
      <c r="N138" s="166">
        <f t="shared" si="50"/>
        <v>0</v>
      </c>
      <c r="O138" s="521"/>
      <c r="P138" s="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5.75" customHeight="1" outlineLevel="1">
      <c r="A139" s="8"/>
      <c r="B139" s="548">
        <f t="shared" si="51"/>
        <v>44.300000000000004</v>
      </c>
      <c r="C139" s="209" t="s">
        <v>306</v>
      </c>
      <c r="D139" s="499" t="s">
        <v>40</v>
      </c>
      <c r="E139" s="500"/>
      <c r="F139" s="501"/>
      <c r="G139" s="502"/>
      <c r="H139" s="154">
        <f t="shared" si="47"/>
        <v>0</v>
      </c>
      <c r="I139" s="154">
        <f t="shared" si="48"/>
        <v>0</v>
      </c>
      <c r="J139" s="508"/>
      <c r="K139" s="509"/>
      <c r="L139" s="510">
        <v>0</v>
      </c>
      <c r="M139" s="165">
        <f t="shared" si="49"/>
        <v>0</v>
      </c>
      <c r="N139" s="166">
        <f t="shared" si="50"/>
        <v>0</v>
      </c>
      <c r="O139" s="521"/>
      <c r="P139" s="8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5.75" customHeight="1" outlineLevel="1">
      <c r="A140" s="8"/>
      <c r="B140" s="548">
        <f t="shared" si="51"/>
        <v>44.400000000000006</v>
      </c>
      <c r="C140" s="209" t="s">
        <v>307</v>
      </c>
      <c r="D140" s="499" t="s">
        <v>40</v>
      </c>
      <c r="E140" s="500"/>
      <c r="F140" s="501"/>
      <c r="G140" s="502"/>
      <c r="H140" s="154">
        <f t="shared" si="47"/>
        <v>0</v>
      </c>
      <c r="I140" s="154">
        <f t="shared" si="48"/>
        <v>0</v>
      </c>
      <c r="J140" s="508"/>
      <c r="K140" s="509"/>
      <c r="L140" s="510">
        <v>0</v>
      </c>
      <c r="M140" s="165">
        <f t="shared" si="49"/>
        <v>0</v>
      </c>
      <c r="N140" s="166">
        <f t="shared" si="50"/>
        <v>0</v>
      </c>
      <c r="O140" s="521"/>
      <c r="P140" s="8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5.75" customHeight="1" outlineLevel="1">
      <c r="A141" s="8"/>
      <c r="B141" s="548">
        <f t="shared" si="51"/>
        <v>44.500000000000007</v>
      </c>
      <c r="C141" s="209" t="s">
        <v>308</v>
      </c>
      <c r="D141" s="499" t="s">
        <v>40</v>
      </c>
      <c r="E141" s="500"/>
      <c r="F141" s="501"/>
      <c r="G141" s="502"/>
      <c r="H141" s="154">
        <f t="shared" si="47"/>
        <v>0</v>
      </c>
      <c r="I141" s="154">
        <f t="shared" si="48"/>
        <v>0</v>
      </c>
      <c r="J141" s="508"/>
      <c r="K141" s="509"/>
      <c r="L141" s="510">
        <v>0</v>
      </c>
      <c r="M141" s="165">
        <f t="shared" si="49"/>
        <v>0</v>
      </c>
      <c r="N141" s="166">
        <f t="shared" si="50"/>
        <v>0</v>
      </c>
      <c r="O141" s="521"/>
      <c r="P141" s="8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5.75" customHeight="1" outlineLevel="1">
      <c r="A142" s="8"/>
      <c r="B142" s="548">
        <f t="shared" si="51"/>
        <v>44.600000000000009</v>
      </c>
      <c r="C142" s="209" t="s">
        <v>75</v>
      </c>
      <c r="D142" s="499" t="s">
        <v>40</v>
      </c>
      <c r="E142" s="500"/>
      <c r="F142" s="501"/>
      <c r="G142" s="502"/>
      <c r="H142" s="154">
        <f t="shared" si="47"/>
        <v>0</v>
      </c>
      <c r="I142" s="154">
        <f t="shared" si="48"/>
        <v>0</v>
      </c>
      <c r="J142" s="508"/>
      <c r="K142" s="509"/>
      <c r="L142" s="510">
        <v>0</v>
      </c>
      <c r="M142" s="165">
        <f t="shared" si="49"/>
        <v>0</v>
      </c>
      <c r="N142" s="166">
        <f t="shared" si="50"/>
        <v>0</v>
      </c>
      <c r="O142" s="521"/>
      <c r="P142" s="8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5.75" customHeight="1">
      <c r="A143" s="8"/>
      <c r="B143" s="549"/>
      <c r="C143" s="177"/>
      <c r="D143" s="527"/>
      <c r="E143" s="528" t="s">
        <v>49</v>
      </c>
      <c r="F143" s="593"/>
      <c r="G143" s="594"/>
      <c r="H143" s="128">
        <f>SUM(H137:H142)</f>
        <v>0</v>
      </c>
      <c r="I143" s="128">
        <f>SUM(I137:I142)</f>
        <v>0</v>
      </c>
      <c r="J143" s="130"/>
      <c r="K143" s="132"/>
      <c r="L143" s="184">
        <f>SUM(L137:L142)</f>
        <v>0</v>
      </c>
      <c r="M143" s="184">
        <f>SUM(M137:M142)</f>
        <v>0</v>
      </c>
      <c r="N143" s="190">
        <f>IF(M143=0,0,(IF(I143=M143=0,1,(IF(I143=0,1,M143/I143)))))</f>
        <v>0</v>
      </c>
      <c r="O143" s="192"/>
      <c r="P143" s="8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5.75" customHeight="1">
      <c r="A144" s="8"/>
      <c r="B144" s="2"/>
      <c r="C144" s="270"/>
      <c r="D144" s="535"/>
      <c r="E144" s="536"/>
      <c r="F144" s="535"/>
      <c r="G144" s="537"/>
      <c r="H144" s="274"/>
      <c r="I144" s="274"/>
      <c r="J144" s="275"/>
      <c r="K144" s="163"/>
      <c r="L144" s="274"/>
      <c r="M144" s="274"/>
      <c r="N144" s="276"/>
      <c r="O144" s="275"/>
      <c r="P144" s="8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5.75" customHeight="1">
      <c r="A145" s="8"/>
      <c r="B145" s="547">
        <v>45</v>
      </c>
      <c r="C145" s="123" t="s">
        <v>187</v>
      </c>
      <c r="D145" s="533"/>
      <c r="E145" s="528"/>
      <c r="F145" s="533"/>
      <c r="G145" s="534"/>
      <c r="H145" s="128"/>
      <c r="I145" s="128"/>
      <c r="J145" s="130"/>
      <c r="K145" s="132"/>
      <c r="L145" s="134"/>
      <c r="M145" s="134"/>
      <c r="N145" s="125" t="s">
        <v>38</v>
      </c>
      <c r="O145" s="123"/>
      <c r="P145" s="8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5.75" customHeight="1" outlineLevel="1">
      <c r="A146" s="8"/>
      <c r="B146" s="548">
        <f>+B145+0.1</f>
        <v>45.1</v>
      </c>
      <c r="C146" s="209" t="s">
        <v>314</v>
      </c>
      <c r="D146" s="499" t="s">
        <v>40</v>
      </c>
      <c r="E146" s="500"/>
      <c r="F146" s="501"/>
      <c r="G146" s="502"/>
      <c r="H146" s="154">
        <f t="shared" ref="H146:H152" si="52">G146*E146</f>
        <v>0</v>
      </c>
      <c r="I146" s="154">
        <f t="shared" ref="I146:I152" si="53">IF(D146="SI",H146,0)</f>
        <v>0</v>
      </c>
      <c r="J146" s="508"/>
      <c r="K146" s="509"/>
      <c r="L146" s="510">
        <v>0</v>
      </c>
      <c r="M146" s="165">
        <f t="shared" ref="M146:M152" si="54">+L146-I146</f>
        <v>0</v>
      </c>
      <c r="N146" s="166">
        <f t="shared" ref="N146:N152" si="55">IFERROR((M146/I146),0)</f>
        <v>0</v>
      </c>
      <c r="O146" s="521"/>
      <c r="P146" s="8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5.75" customHeight="1" outlineLevel="1">
      <c r="A147" s="8"/>
      <c r="B147" s="548">
        <f t="shared" ref="B147:B152" si="56">+B146+0.1</f>
        <v>45.2</v>
      </c>
      <c r="C147" s="209" t="s">
        <v>315</v>
      </c>
      <c r="D147" s="499" t="s">
        <v>40</v>
      </c>
      <c r="E147" s="500"/>
      <c r="F147" s="501"/>
      <c r="G147" s="502"/>
      <c r="H147" s="154">
        <f t="shared" si="52"/>
        <v>0</v>
      </c>
      <c r="I147" s="154">
        <f t="shared" si="53"/>
        <v>0</v>
      </c>
      <c r="J147" s="508"/>
      <c r="K147" s="509"/>
      <c r="L147" s="510">
        <v>0</v>
      </c>
      <c r="M147" s="165">
        <f t="shared" si="54"/>
        <v>0</v>
      </c>
      <c r="N147" s="166">
        <f t="shared" si="55"/>
        <v>0</v>
      </c>
      <c r="O147" s="521"/>
      <c r="P147" s="8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5.75" customHeight="1" outlineLevel="1">
      <c r="A148" s="8"/>
      <c r="B148" s="548">
        <f t="shared" si="56"/>
        <v>45.300000000000004</v>
      </c>
      <c r="C148" s="209" t="s">
        <v>316</v>
      </c>
      <c r="D148" s="499" t="s">
        <v>40</v>
      </c>
      <c r="E148" s="500"/>
      <c r="F148" s="501"/>
      <c r="G148" s="502"/>
      <c r="H148" s="154">
        <f t="shared" si="52"/>
        <v>0</v>
      </c>
      <c r="I148" s="154">
        <f t="shared" si="53"/>
        <v>0</v>
      </c>
      <c r="J148" s="508"/>
      <c r="K148" s="509"/>
      <c r="L148" s="510">
        <v>0</v>
      </c>
      <c r="M148" s="165">
        <f t="shared" si="54"/>
        <v>0</v>
      </c>
      <c r="N148" s="166">
        <f t="shared" si="55"/>
        <v>0</v>
      </c>
      <c r="O148" s="521"/>
      <c r="P148" s="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5.75" customHeight="1" outlineLevel="1">
      <c r="A149" s="8"/>
      <c r="B149" s="548">
        <f t="shared" si="56"/>
        <v>45.400000000000006</v>
      </c>
      <c r="C149" s="209" t="s">
        <v>317</v>
      </c>
      <c r="D149" s="499" t="s">
        <v>40</v>
      </c>
      <c r="E149" s="500"/>
      <c r="F149" s="501"/>
      <c r="G149" s="502"/>
      <c r="H149" s="154">
        <f t="shared" si="52"/>
        <v>0</v>
      </c>
      <c r="I149" s="154">
        <f t="shared" si="53"/>
        <v>0</v>
      </c>
      <c r="J149" s="508"/>
      <c r="K149" s="509"/>
      <c r="L149" s="510">
        <v>0</v>
      </c>
      <c r="M149" s="165">
        <f t="shared" si="54"/>
        <v>0</v>
      </c>
      <c r="N149" s="166">
        <f t="shared" si="55"/>
        <v>0</v>
      </c>
      <c r="O149" s="521"/>
      <c r="P149" s="8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5.75" customHeight="1" outlineLevel="1">
      <c r="A150" s="8"/>
      <c r="B150" s="548">
        <f t="shared" si="56"/>
        <v>45.500000000000007</v>
      </c>
      <c r="C150" s="209" t="s">
        <v>154</v>
      </c>
      <c r="D150" s="499" t="s">
        <v>40</v>
      </c>
      <c r="E150" s="500"/>
      <c r="F150" s="501"/>
      <c r="G150" s="502"/>
      <c r="H150" s="154">
        <f t="shared" si="52"/>
        <v>0</v>
      </c>
      <c r="I150" s="154">
        <f t="shared" si="53"/>
        <v>0</v>
      </c>
      <c r="J150" s="508"/>
      <c r="K150" s="509"/>
      <c r="L150" s="510">
        <v>0</v>
      </c>
      <c r="M150" s="165">
        <f t="shared" si="54"/>
        <v>0</v>
      </c>
      <c r="N150" s="166">
        <f t="shared" si="55"/>
        <v>0</v>
      </c>
      <c r="O150" s="521"/>
      <c r="P150" s="8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5.75" customHeight="1" outlineLevel="1">
      <c r="A151" s="8"/>
      <c r="B151" s="548">
        <f t="shared" si="56"/>
        <v>45.600000000000009</v>
      </c>
      <c r="C151" s="331" t="s">
        <v>318</v>
      </c>
      <c r="D151" s="499" t="s">
        <v>40</v>
      </c>
      <c r="E151" s="500"/>
      <c r="F151" s="501"/>
      <c r="G151" s="502"/>
      <c r="H151" s="154">
        <f t="shared" si="52"/>
        <v>0</v>
      </c>
      <c r="I151" s="154">
        <f t="shared" si="53"/>
        <v>0</v>
      </c>
      <c r="J151" s="508"/>
      <c r="K151" s="509"/>
      <c r="L151" s="510">
        <v>0</v>
      </c>
      <c r="M151" s="165">
        <f t="shared" si="54"/>
        <v>0</v>
      </c>
      <c r="N151" s="166">
        <f t="shared" si="55"/>
        <v>0</v>
      </c>
      <c r="O151" s="521"/>
      <c r="P151" s="8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5.75" customHeight="1" outlineLevel="1">
      <c r="A152" s="8"/>
      <c r="B152" s="548">
        <f t="shared" si="56"/>
        <v>45.70000000000001</v>
      </c>
      <c r="C152" s="333" t="s">
        <v>75</v>
      </c>
      <c r="D152" s="499" t="s">
        <v>40</v>
      </c>
      <c r="E152" s="500"/>
      <c r="F152" s="501"/>
      <c r="G152" s="502"/>
      <c r="H152" s="154">
        <f t="shared" si="52"/>
        <v>0</v>
      </c>
      <c r="I152" s="154">
        <f t="shared" si="53"/>
        <v>0</v>
      </c>
      <c r="J152" s="508"/>
      <c r="K152" s="509"/>
      <c r="L152" s="510">
        <v>0</v>
      </c>
      <c r="M152" s="165">
        <f t="shared" si="54"/>
        <v>0</v>
      </c>
      <c r="N152" s="166">
        <f t="shared" si="55"/>
        <v>0</v>
      </c>
      <c r="O152" s="521"/>
      <c r="P152" s="8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5.75" customHeight="1">
      <c r="A153" s="8"/>
      <c r="B153" s="549"/>
      <c r="C153" s="177"/>
      <c r="D153" s="178"/>
      <c r="E153" s="127" t="s">
        <v>49</v>
      </c>
      <c r="F153" s="588"/>
      <c r="G153" s="574"/>
      <c r="H153" s="128">
        <f>SUM(H146:H152)</f>
        <v>0</v>
      </c>
      <c r="I153" s="128">
        <f>SUM(I146:I152)</f>
        <v>0</v>
      </c>
      <c r="J153" s="130"/>
      <c r="K153" s="132"/>
      <c r="L153" s="184">
        <f>SUM(L146:L152)</f>
        <v>0</v>
      </c>
      <c r="M153" s="184">
        <f>SUM(M146:M152)</f>
        <v>0</v>
      </c>
      <c r="N153" s="190">
        <f>IF(M153=0,0,(IF(I153=M153=0,1,(IF(I153=0,1,M153/I153)))))</f>
        <v>0</v>
      </c>
      <c r="O153" s="192"/>
      <c r="P153" s="8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5.75" customHeight="1">
      <c r="A154" s="8"/>
      <c r="B154" s="595"/>
      <c r="C154" s="558"/>
      <c r="D154" s="176"/>
      <c r="E154" s="334"/>
      <c r="F154" s="335"/>
      <c r="G154" s="336"/>
      <c r="H154" s="337"/>
      <c r="I154" s="337"/>
      <c r="J154" s="338"/>
      <c r="K154" s="112"/>
      <c r="L154" s="337"/>
      <c r="M154" s="337"/>
      <c r="N154" s="199"/>
      <c r="O154" s="338"/>
      <c r="P154" s="8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5.75" customHeight="1">
      <c r="A155" s="8"/>
      <c r="B155" s="552"/>
      <c r="C155" s="339"/>
      <c r="D155" s="335"/>
      <c r="E155" s="42"/>
      <c r="F155" s="14"/>
      <c r="G155" s="44"/>
      <c r="H155" s="340" t="s">
        <v>23</v>
      </c>
      <c r="I155" s="341" t="s">
        <v>322</v>
      </c>
      <c r="J155" s="342"/>
      <c r="K155" s="343"/>
      <c r="L155" s="344" t="s">
        <v>27</v>
      </c>
      <c r="M155" s="344" t="s">
        <v>29</v>
      </c>
      <c r="N155" s="345" t="s">
        <v>324</v>
      </c>
      <c r="O155" s="346"/>
      <c r="P155" s="8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22.5" customHeight="1">
      <c r="A156" s="8"/>
      <c r="B156" s="553"/>
      <c r="C156" s="347"/>
      <c r="D156" s="176"/>
      <c r="E156" s="42"/>
      <c r="F156" s="14"/>
      <c r="G156" s="44"/>
      <c r="H156" s="348">
        <f>+H16+H25+H33+H46+H56+H65+H78+H99+H111+H120+H134+H143+H153</f>
        <v>0</v>
      </c>
      <c r="I156" s="348">
        <f>+I16+I25+I33+I46+I56+I65+I78+I99+I111+I120+I134+I143+I153</f>
        <v>0</v>
      </c>
      <c r="J156" s="349"/>
      <c r="K156" s="112"/>
      <c r="L156" s="348">
        <f>+L16+L25+L33+L46+L56+L65+L78+L99+L111+L120+L134+L143+L153</f>
        <v>0</v>
      </c>
      <c r="M156" s="348">
        <f>+M16+M25+M33+M46+M56+M65+M78+M99+M111+M120+M134+M143+M153</f>
        <v>0</v>
      </c>
      <c r="N156" s="350">
        <f>IF(M156=0,0,(IF(I156=M156=0,1,(IF(I156=0,1,M156/I156)))))</f>
        <v>0</v>
      </c>
      <c r="O156" s="351"/>
      <c r="P156" s="8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5.75" customHeight="1">
      <c r="A157" s="16"/>
      <c r="B157" s="554"/>
      <c r="C157" s="352"/>
      <c r="D157" s="291"/>
      <c r="E157" s="353"/>
      <c r="F157" s="291"/>
      <c r="G157" s="354"/>
      <c r="H157" s="355"/>
      <c r="I157" s="355"/>
      <c r="J157" s="356"/>
      <c r="K157" s="356"/>
      <c r="L157" s="355"/>
      <c r="M157" s="355"/>
      <c r="N157" s="357"/>
      <c r="O157" s="35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5.75" customHeight="1">
      <c r="A158" s="16"/>
      <c r="B158" s="554"/>
      <c r="C158" s="352"/>
      <c r="D158" s="291"/>
      <c r="E158" s="353"/>
      <c r="F158" s="291"/>
      <c r="G158" s="354"/>
      <c r="H158" s="355"/>
      <c r="I158" s="355"/>
      <c r="J158" s="356"/>
      <c r="K158" s="356"/>
      <c r="L158" s="355"/>
      <c r="M158" s="355"/>
      <c r="N158" s="357"/>
      <c r="O158" s="35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5.75" customHeight="1">
      <c r="A159" s="16"/>
      <c r="B159" s="554"/>
      <c r="C159" s="352"/>
      <c r="D159" s="291"/>
      <c r="E159" s="353"/>
      <c r="F159" s="291"/>
      <c r="G159" s="354"/>
      <c r="H159" s="355"/>
      <c r="I159" s="355"/>
      <c r="J159" s="356"/>
      <c r="K159" s="356"/>
      <c r="L159" s="355"/>
      <c r="M159" s="355"/>
      <c r="N159" s="357"/>
      <c r="O159" s="35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5.75" customHeight="1">
      <c r="A160" s="16"/>
      <c r="B160" s="554"/>
      <c r="C160" s="352"/>
      <c r="D160" s="291"/>
      <c r="E160" s="353"/>
      <c r="F160" s="291"/>
      <c r="G160" s="354"/>
      <c r="H160" s="355"/>
      <c r="I160" s="355"/>
      <c r="J160" s="356"/>
      <c r="K160" s="356"/>
      <c r="L160" s="355"/>
      <c r="M160" s="355"/>
      <c r="N160" s="357"/>
      <c r="O160" s="35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5.75" customHeight="1">
      <c r="A161" s="16"/>
      <c r="B161" s="554"/>
      <c r="C161" s="352"/>
      <c r="D161" s="291"/>
      <c r="E161" s="353"/>
      <c r="F161" s="291"/>
      <c r="G161" s="354"/>
      <c r="H161" s="355"/>
      <c r="I161" s="355"/>
      <c r="J161" s="356"/>
      <c r="K161" s="356"/>
      <c r="L161" s="355"/>
      <c r="M161" s="355"/>
      <c r="N161" s="357"/>
      <c r="O161" s="35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5.75" customHeight="1">
      <c r="A162" s="16"/>
      <c r="B162" s="554"/>
      <c r="C162" s="352"/>
      <c r="D162" s="291"/>
      <c r="E162" s="353"/>
      <c r="F162" s="291"/>
      <c r="G162" s="354"/>
      <c r="H162" s="355"/>
      <c r="I162" s="355"/>
      <c r="J162" s="356"/>
      <c r="K162" s="356"/>
      <c r="L162" s="355"/>
      <c r="M162" s="355"/>
      <c r="N162" s="357"/>
      <c r="O162" s="35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5.75" customHeight="1">
      <c r="A163" s="16"/>
      <c r="B163" s="554"/>
      <c r="C163" s="352"/>
      <c r="D163" s="291"/>
      <c r="E163" s="353"/>
      <c r="F163" s="291"/>
      <c r="G163" s="354"/>
      <c r="H163" s="355"/>
      <c r="I163" s="355"/>
      <c r="J163" s="356"/>
      <c r="K163" s="356"/>
      <c r="L163" s="355"/>
      <c r="M163" s="355"/>
      <c r="N163" s="357"/>
      <c r="O163" s="35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5.75" customHeight="1">
      <c r="A164" s="16"/>
      <c r="B164" s="554"/>
      <c r="C164" s="352"/>
      <c r="D164" s="291"/>
      <c r="E164" s="353"/>
      <c r="F164" s="291"/>
      <c r="G164" s="354"/>
      <c r="H164" s="355"/>
      <c r="I164" s="355"/>
      <c r="J164" s="356"/>
      <c r="K164" s="356"/>
      <c r="L164" s="355"/>
      <c r="M164" s="355"/>
      <c r="N164" s="357"/>
      <c r="O164" s="35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5.75" customHeight="1">
      <c r="A165" s="16"/>
      <c r="B165" s="554"/>
      <c r="C165" s="352"/>
      <c r="D165" s="291"/>
      <c r="E165" s="353"/>
      <c r="F165" s="291"/>
      <c r="G165" s="354"/>
      <c r="H165" s="355"/>
      <c r="I165" s="355"/>
      <c r="J165" s="356"/>
      <c r="K165" s="356"/>
      <c r="L165" s="355"/>
      <c r="M165" s="355"/>
      <c r="N165" s="357"/>
      <c r="O165" s="35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5.75" customHeight="1">
      <c r="A166" s="16"/>
      <c r="B166" s="554"/>
      <c r="C166" s="352"/>
      <c r="D166" s="291"/>
      <c r="E166" s="353"/>
      <c r="F166" s="291"/>
      <c r="G166" s="354"/>
      <c r="H166" s="355"/>
      <c r="I166" s="355"/>
      <c r="J166" s="356"/>
      <c r="K166" s="356"/>
      <c r="L166" s="355"/>
      <c r="M166" s="355"/>
      <c r="N166" s="357"/>
      <c r="O166" s="35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5.75" customHeight="1">
      <c r="A167" s="16"/>
      <c r="B167" s="554"/>
      <c r="C167" s="352"/>
      <c r="D167" s="291"/>
      <c r="E167" s="353"/>
      <c r="F167" s="291"/>
      <c r="G167" s="354"/>
      <c r="H167" s="355"/>
      <c r="I167" s="355"/>
      <c r="J167" s="356"/>
      <c r="K167" s="356"/>
      <c r="L167" s="355"/>
      <c r="M167" s="355"/>
      <c r="N167" s="357"/>
      <c r="O167" s="35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5.75" customHeight="1">
      <c r="A168" s="16"/>
      <c r="B168" s="554"/>
      <c r="C168" s="352"/>
      <c r="D168" s="291"/>
      <c r="E168" s="353"/>
      <c r="F168" s="291"/>
      <c r="G168" s="354"/>
      <c r="H168" s="355"/>
      <c r="I168" s="355"/>
      <c r="J168" s="356"/>
      <c r="K168" s="356"/>
      <c r="L168" s="355"/>
      <c r="M168" s="355"/>
      <c r="N168" s="357"/>
      <c r="O168" s="35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5.75" customHeight="1">
      <c r="A169" s="16"/>
      <c r="B169" s="554"/>
      <c r="C169" s="352"/>
      <c r="D169" s="291"/>
      <c r="E169" s="353"/>
      <c r="F169" s="291"/>
      <c r="G169" s="354"/>
      <c r="H169" s="355"/>
      <c r="I169" s="355"/>
      <c r="J169" s="356"/>
      <c r="K169" s="356"/>
      <c r="L169" s="355"/>
      <c r="M169" s="355"/>
      <c r="N169" s="357"/>
      <c r="O169" s="35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5.75" customHeight="1">
      <c r="A170" s="16"/>
      <c r="B170" s="554"/>
      <c r="C170" s="352"/>
      <c r="D170" s="291"/>
      <c r="E170" s="353"/>
      <c r="F170" s="291"/>
      <c r="G170" s="354"/>
      <c r="H170" s="355"/>
      <c r="I170" s="355"/>
      <c r="J170" s="356"/>
      <c r="K170" s="356"/>
      <c r="L170" s="355"/>
      <c r="M170" s="355"/>
      <c r="N170" s="357"/>
      <c r="O170" s="35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5.75" customHeight="1">
      <c r="A171" s="16"/>
      <c r="B171" s="554"/>
      <c r="C171" s="352"/>
      <c r="D171" s="291"/>
      <c r="E171" s="353"/>
      <c r="F171" s="291"/>
      <c r="G171" s="354"/>
      <c r="H171" s="355"/>
      <c r="I171" s="355"/>
      <c r="J171" s="356"/>
      <c r="K171" s="356"/>
      <c r="L171" s="355"/>
      <c r="M171" s="355"/>
      <c r="N171" s="357"/>
      <c r="O171" s="35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5.75" customHeight="1">
      <c r="A172" s="16"/>
      <c r="B172" s="554"/>
      <c r="C172" s="352"/>
      <c r="D172" s="291"/>
      <c r="E172" s="353"/>
      <c r="F172" s="291"/>
      <c r="G172" s="354"/>
      <c r="H172" s="355"/>
      <c r="I172" s="355"/>
      <c r="J172" s="356"/>
      <c r="K172" s="356"/>
      <c r="L172" s="355"/>
      <c r="M172" s="355"/>
      <c r="N172" s="357"/>
      <c r="O172" s="35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5.75" customHeight="1">
      <c r="A173" s="16"/>
      <c r="B173" s="554"/>
      <c r="C173" s="352"/>
      <c r="D173" s="291"/>
      <c r="E173" s="353"/>
      <c r="F173" s="291"/>
      <c r="G173" s="354"/>
      <c r="H173" s="355"/>
      <c r="I173" s="355"/>
      <c r="J173" s="356"/>
      <c r="K173" s="356"/>
      <c r="L173" s="355"/>
      <c r="M173" s="355"/>
      <c r="N173" s="357"/>
      <c r="O173" s="35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5.75" customHeight="1">
      <c r="A174" s="16"/>
      <c r="B174" s="554"/>
      <c r="C174" s="352"/>
      <c r="D174" s="291"/>
      <c r="E174" s="353"/>
      <c r="F174" s="291"/>
      <c r="G174" s="354"/>
      <c r="H174" s="355"/>
      <c r="I174" s="355"/>
      <c r="J174" s="356"/>
      <c r="K174" s="356"/>
      <c r="L174" s="355"/>
      <c r="M174" s="355"/>
      <c r="N174" s="357"/>
      <c r="O174" s="35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5.75" customHeight="1">
      <c r="A175" s="16"/>
      <c r="B175" s="554"/>
      <c r="C175" s="352"/>
      <c r="D175" s="291"/>
      <c r="E175" s="353"/>
      <c r="F175" s="291"/>
      <c r="G175" s="354"/>
      <c r="H175" s="355"/>
      <c r="I175" s="355"/>
      <c r="J175" s="356"/>
      <c r="K175" s="356"/>
      <c r="L175" s="355"/>
      <c r="M175" s="355"/>
      <c r="N175" s="357"/>
      <c r="O175" s="35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5.75" customHeight="1">
      <c r="A176" s="16"/>
      <c r="B176" s="554"/>
      <c r="C176" s="352"/>
      <c r="D176" s="291"/>
      <c r="E176" s="353"/>
      <c r="F176" s="291"/>
      <c r="G176" s="354"/>
      <c r="H176" s="355"/>
      <c r="I176" s="355"/>
      <c r="J176" s="356"/>
      <c r="K176" s="356"/>
      <c r="L176" s="355"/>
      <c r="M176" s="355"/>
      <c r="N176" s="357"/>
      <c r="O176" s="35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1:32" ht="15.75" customHeight="1">
      <c r="A177" s="16"/>
      <c r="B177" s="554"/>
      <c r="C177" s="352"/>
      <c r="D177" s="291"/>
      <c r="E177" s="353"/>
      <c r="F177" s="291"/>
      <c r="G177" s="354"/>
      <c r="H177" s="355"/>
      <c r="I177" s="355"/>
      <c r="J177" s="356"/>
      <c r="K177" s="356"/>
      <c r="L177" s="355"/>
      <c r="M177" s="355"/>
      <c r="N177" s="357"/>
      <c r="O177" s="35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1:32" ht="15.75" customHeight="1">
      <c r="A178" s="16"/>
      <c r="B178" s="554"/>
      <c r="C178" s="352"/>
      <c r="D178" s="291"/>
      <c r="E178" s="353"/>
      <c r="F178" s="291"/>
      <c r="G178" s="354"/>
      <c r="H178" s="355"/>
      <c r="I178" s="355"/>
      <c r="J178" s="356"/>
      <c r="K178" s="356"/>
      <c r="L178" s="355"/>
      <c r="M178" s="355"/>
      <c r="N178" s="357"/>
      <c r="O178" s="35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:32" ht="15.75" customHeight="1">
      <c r="A179" s="16"/>
      <c r="B179" s="554"/>
      <c r="C179" s="352"/>
      <c r="D179" s="291"/>
      <c r="E179" s="353"/>
      <c r="F179" s="291"/>
      <c r="G179" s="354"/>
      <c r="H179" s="355"/>
      <c r="I179" s="355"/>
      <c r="J179" s="356"/>
      <c r="K179" s="356"/>
      <c r="L179" s="355"/>
      <c r="M179" s="355"/>
      <c r="N179" s="357"/>
      <c r="O179" s="35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:32" ht="15.75" customHeight="1">
      <c r="A180" s="16"/>
      <c r="B180" s="554"/>
      <c r="C180" s="352"/>
      <c r="D180" s="291"/>
      <c r="E180" s="353"/>
      <c r="F180" s="291"/>
      <c r="G180" s="354"/>
      <c r="H180" s="355"/>
      <c r="I180" s="355"/>
      <c r="J180" s="356"/>
      <c r="K180" s="356"/>
      <c r="L180" s="355"/>
      <c r="M180" s="355"/>
      <c r="N180" s="357"/>
      <c r="O180" s="35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:32" ht="15.75" customHeight="1">
      <c r="A181" s="16"/>
      <c r="B181" s="554"/>
      <c r="C181" s="352"/>
      <c r="D181" s="291"/>
      <c r="E181" s="353"/>
      <c r="F181" s="291"/>
      <c r="G181" s="354"/>
      <c r="H181" s="355"/>
      <c r="I181" s="355"/>
      <c r="J181" s="356"/>
      <c r="K181" s="356"/>
      <c r="L181" s="355"/>
      <c r="M181" s="355"/>
      <c r="N181" s="357"/>
      <c r="O181" s="35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:32" ht="15.75" customHeight="1">
      <c r="A182" s="16"/>
      <c r="B182" s="554"/>
      <c r="C182" s="352"/>
      <c r="D182" s="291"/>
      <c r="E182" s="353"/>
      <c r="F182" s="291"/>
      <c r="G182" s="354"/>
      <c r="H182" s="355"/>
      <c r="I182" s="355"/>
      <c r="J182" s="356"/>
      <c r="K182" s="356"/>
      <c r="L182" s="355"/>
      <c r="M182" s="355"/>
      <c r="N182" s="357"/>
      <c r="O182" s="35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:32" ht="15.75" customHeight="1">
      <c r="A183" s="16"/>
      <c r="B183" s="554"/>
      <c r="C183" s="352"/>
      <c r="D183" s="291"/>
      <c r="E183" s="353"/>
      <c r="F183" s="291"/>
      <c r="G183" s="354"/>
      <c r="H183" s="355"/>
      <c r="I183" s="355"/>
      <c r="J183" s="356"/>
      <c r="K183" s="356"/>
      <c r="L183" s="355"/>
      <c r="M183" s="355"/>
      <c r="N183" s="357"/>
      <c r="O183" s="35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:32" ht="15.75" customHeight="1">
      <c r="A184" s="16"/>
      <c r="B184" s="554"/>
      <c r="C184" s="352"/>
      <c r="D184" s="291"/>
      <c r="E184" s="353"/>
      <c r="F184" s="291"/>
      <c r="G184" s="354"/>
      <c r="H184" s="355"/>
      <c r="I184" s="355"/>
      <c r="J184" s="356"/>
      <c r="K184" s="356"/>
      <c r="L184" s="355"/>
      <c r="M184" s="355"/>
      <c r="N184" s="357"/>
      <c r="O184" s="35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:32" ht="15.75" customHeight="1">
      <c r="A185" s="16"/>
      <c r="B185" s="554"/>
      <c r="C185" s="352"/>
      <c r="D185" s="291"/>
      <c r="E185" s="353"/>
      <c r="F185" s="291"/>
      <c r="G185" s="354"/>
      <c r="H185" s="355"/>
      <c r="I185" s="355"/>
      <c r="J185" s="356"/>
      <c r="K185" s="356"/>
      <c r="L185" s="355"/>
      <c r="M185" s="355"/>
      <c r="N185" s="357"/>
      <c r="O185" s="35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:32" ht="15.75" customHeight="1">
      <c r="A186" s="16"/>
      <c r="B186" s="554"/>
      <c r="C186" s="352"/>
      <c r="D186" s="291"/>
      <c r="E186" s="353"/>
      <c r="F186" s="291"/>
      <c r="G186" s="354"/>
      <c r="H186" s="355"/>
      <c r="I186" s="355"/>
      <c r="J186" s="356"/>
      <c r="K186" s="356"/>
      <c r="L186" s="355"/>
      <c r="M186" s="355"/>
      <c r="N186" s="357"/>
      <c r="O186" s="35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:32" ht="15.75" customHeight="1">
      <c r="A187" s="16"/>
      <c r="B187" s="554"/>
      <c r="C187" s="352"/>
      <c r="D187" s="291"/>
      <c r="E187" s="353"/>
      <c r="F187" s="291"/>
      <c r="G187" s="354"/>
      <c r="H187" s="355"/>
      <c r="I187" s="355"/>
      <c r="J187" s="356"/>
      <c r="K187" s="356"/>
      <c r="L187" s="355"/>
      <c r="M187" s="355"/>
      <c r="N187" s="357"/>
      <c r="O187" s="35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1:32" ht="15.75" customHeight="1">
      <c r="A188" s="16"/>
      <c r="B188" s="554"/>
      <c r="C188" s="352"/>
      <c r="D188" s="291"/>
      <c r="E188" s="353"/>
      <c r="F188" s="291"/>
      <c r="G188" s="354"/>
      <c r="H188" s="355"/>
      <c r="I188" s="355"/>
      <c r="J188" s="356"/>
      <c r="K188" s="356"/>
      <c r="L188" s="355"/>
      <c r="M188" s="355"/>
      <c r="N188" s="357"/>
      <c r="O188" s="35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1:32" ht="15.75" customHeight="1">
      <c r="A189" s="16"/>
      <c r="B189" s="554"/>
      <c r="C189" s="352"/>
      <c r="D189" s="291"/>
      <c r="E189" s="353"/>
      <c r="F189" s="291"/>
      <c r="G189" s="354"/>
      <c r="H189" s="355"/>
      <c r="I189" s="355"/>
      <c r="J189" s="356"/>
      <c r="K189" s="356"/>
      <c r="L189" s="355"/>
      <c r="M189" s="355"/>
      <c r="N189" s="357"/>
      <c r="O189" s="35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1:32" ht="15.75" customHeight="1">
      <c r="A190" s="16"/>
      <c r="B190" s="554"/>
      <c r="C190" s="352"/>
      <c r="D190" s="291"/>
      <c r="E190" s="353"/>
      <c r="F190" s="291"/>
      <c r="G190" s="354"/>
      <c r="H190" s="355"/>
      <c r="I190" s="355"/>
      <c r="J190" s="356"/>
      <c r="K190" s="356"/>
      <c r="L190" s="355"/>
      <c r="M190" s="355"/>
      <c r="N190" s="357"/>
      <c r="O190" s="35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1:32" ht="15.75" customHeight="1">
      <c r="A191" s="16"/>
      <c r="B191" s="554"/>
      <c r="C191" s="352"/>
      <c r="D191" s="291"/>
      <c r="E191" s="353"/>
      <c r="F191" s="291"/>
      <c r="G191" s="354"/>
      <c r="H191" s="355"/>
      <c r="I191" s="355"/>
      <c r="J191" s="356"/>
      <c r="K191" s="356"/>
      <c r="L191" s="355"/>
      <c r="M191" s="355"/>
      <c r="N191" s="357"/>
      <c r="O191" s="35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1:32" ht="15.75" customHeight="1">
      <c r="A192" s="16"/>
      <c r="B192" s="554"/>
      <c r="C192" s="352"/>
      <c r="D192" s="291"/>
      <c r="E192" s="353"/>
      <c r="F192" s="291"/>
      <c r="G192" s="354"/>
      <c r="H192" s="355"/>
      <c r="I192" s="355"/>
      <c r="J192" s="356"/>
      <c r="K192" s="356"/>
      <c r="L192" s="355"/>
      <c r="M192" s="355"/>
      <c r="N192" s="357"/>
      <c r="O192" s="35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1:32" ht="15.75" customHeight="1">
      <c r="A193" s="16"/>
      <c r="B193" s="554"/>
      <c r="C193" s="352"/>
      <c r="D193" s="291"/>
      <c r="E193" s="353"/>
      <c r="F193" s="291"/>
      <c r="G193" s="354"/>
      <c r="H193" s="355"/>
      <c r="I193" s="355"/>
      <c r="J193" s="356"/>
      <c r="K193" s="356"/>
      <c r="L193" s="355"/>
      <c r="M193" s="355"/>
      <c r="N193" s="357"/>
      <c r="O193" s="35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1:32" ht="15.75" customHeight="1">
      <c r="A194" s="16"/>
      <c r="B194" s="554"/>
      <c r="C194" s="352"/>
      <c r="D194" s="291"/>
      <c r="E194" s="353"/>
      <c r="F194" s="291"/>
      <c r="G194" s="354"/>
      <c r="H194" s="355"/>
      <c r="I194" s="355"/>
      <c r="J194" s="356"/>
      <c r="K194" s="356"/>
      <c r="L194" s="355"/>
      <c r="M194" s="355"/>
      <c r="N194" s="357"/>
      <c r="O194" s="35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1:32" ht="15.75" customHeight="1">
      <c r="A195" s="16"/>
      <c r="B195" s="554"/>
      <c r="C195" s="352"/>
      <c r="D195" s="291"/>
      <c r="E195" s="353"/>
      <c r="F195" s="291"/>
      <c r="G195" s="354"/>
      <c r="H195" s="355"/>
      <c r="I195" s="355"/>
      <c r="J195" s="356"/>
      <c r="K195" s="356"/>
      <c r="L195" s="355"/>
      <c r="M195" s="355"/>
      <c r="N195" s="357"/>
      <c r="O195" s="35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1:32" ht="15.75" customHeight="1">
      <c r="A196" s="16"/>
      <c r="B196" s="554"/>
      <c r="C196" s="352"/>
      <c r="D196" s="291"/>
      <c r="E196" s="353"/>
      <c r="F196" s="291"/>
      <c r="G196" s="354"/>
      <c r="H196" s="355"/>
      <c r="I196" s="355"/>
      <c r="J196" s="356"/>
      <c r="K196" s="356"/>
      <c r="L196" s="355"/>
      <c r="M196" s="355"/>
      <c r="N196" s="357"/>
      <c r="O196" s="35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  <row r="197" spans="1:32" ht="15.75" customHeight="1">
      <c r="A197" s="16"/>
      <c r="B197" s="554"/>
      <c r="C197" s="352"/>
      <c r="D197" s="291"/>
      <c r="E197" s="353"/>
      <c r="F197" s="291"/>
      <c r="G197" s="354"/>
      <c r="H197" s="355"/>
      <c r="I197" s="355"/>
      <c r="J197" s="356"/>
      <c r="K197" s="356"/>
      <c r="L197" s="355"/>
      <c r="M197" s="355"/>
      <c r="N197" s="357"/>
      <c r="O197" s="35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</row>
    <row r="198" spans="1:32" ht="15.75" customHeight="1">
      <c r="A198" s="16"/>
      <c r="B198" s="554"/>
      <c r="C198" s="352"/>
      <c r="D198" s="291"/>
      <c r="E198" s="353"/>
      <c r="F198" s="291"/>
      <c r="G198" s="354"/>
      <c r="H198" s="355"/>
      <c r="I198" s="355"/>
      <c r="J198" s="356"/>
      <c r="K198" s="356"/>
      <c r="L198" s="355"/>
      <c r="M198" s="355"/>
      <c r="N198" s="357"/>
      <c r="O198" s="35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</row>
    <row r="199" spans="1:32" ht="15.75" customHeight="1">
      <c r="A199" s="16"/>
      <c r="B199" s="554"/>
      <c r="C199" s="352"/>
      <c r="D199" s="291"/>
      <c r="E199" s="353"/>
      <c r="F199" s="291"/>
      <c r="G199" s="354"/>
      <c r="H199" s="355"/>
      <c r="I199" s="355"/>
      <c r="J199" s="356"/>
      <c r="K199" s="356"/>
      <c r="L199" s="355"/>
      <c r="M199" s="355"/>
      <c r="N199" s="357"/>
      <c r="O199" s="35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  <row r="200" spans="1:32" ht="15.75" customHeight="1">
      <c r="A200" s="16"/>
      <c r="B200" s="554"/>
      <c r="C200" s="352"/>
      <c r="D200" s="291"/>
      <c r="E200" s="353"/>
      <c r="F200" s="291"/>
      <c r="G200" s="354"/>
      <c r="H200" s="355"/>
      <c r="I200" s="355"/>
      <c r="J200" s="356"/>
      <c r="K200" s="356"/>
      <c r="L200" s="355"/>
      <c r="M200" s="355"/>
      <c r="N200" s="357"/>
      <c r="O200" s="35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</row>
    <row r="201" spans="1:32" ht="15.75" customHeight="1">
      <c r="A201" s="16"/>
      <c r="B201" s="554"/>
      <c r="C201" s="352"/>
      <c r="D201" s="291"/>
      <c r="E201" s="353"/>
      <c r="F201" s="291"/>
      <c r="G201" s="354"/>
      <c r="H201" s="355"/>
      <c r="I201" s="355"/>
      <c r="J201" s="356"/>
      <c r="K201" s="356"/>
      <c r="L201" s="355"/>
      <c r="M201" s="355"/>
      <c r="N201" s="357"/>
      <c r="O201" s="35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</row>
    <row r="202" spans="1:32" ht="15.75" customHeight="1">
      <c r="A202" s="16"/>
      <c r="B202" s="554"/>
      <c r="C202" s="352"/>
      <c r="D202" s="291"/>
      <c r="E202" s="353"/>
      <c r="F202" s="291"/>
      <c r="G202" s="354"/>
      <c r="H202" s="355"/>
      <c r="I202" s="355"/>
      <c r="J202" s="356"/>
      <c r="K202" s="356"/>
      <c r="L202" s="355"/>
      <c r="M202" s="355"/>
      <c r="N202" s="357"/>
      <c r="O202" s="35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</row>
    <row r="203" spans="1:32" ht="15.75" customHeight="1">
      <c r="A203" s="16"/>
      <c r="B203" s="554"/>
      <c r="C203" s="352"/>
      <c r="D203" s="291"/>
      <c r="E203" s="353"/>
      <c r="F203" s="291"/>
      <c r="G203" s="354"/>
      <c r="H203" s="355"/>
      <c r="I203" s="355"/>
      <c r="J203" s="356"/>
      <c r="K203" s="356"/>
      <c r="L203" s="355"/>
      <c r="M203" s="355"/>
      <c r="N203" s="357"/>
      <c r="O203" s="35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</row>
    <row r="204" spans="1:32" ht="15.75" customHeight="1">
      <c r="A204" s="16"/>
      <c r="B204" s="554"/>
      <c r="C204" s="352"/>
      <c r="D204" s="291"/>
      <c r="E204" s="353"/>
      <c r="F204" s="291"/>
      <c r="G204" s="354"/>
      <c r="H204" s="355"/>
      <c r="I204" s="355"/>
      <c r="J204" s="356"/>
      <c r="K204" s="356"/>
      <c r="L204" s="355"/>
      <c r="M204" s="355"/>
      <c r="N204" s="357"/>
      <c r="O204" s="35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</row>
    <row r="205" spans="1:32" ht="15.75" customHeight="1">
      <c r="A205" s="16"/>
      <c r="B205" s="554"/>
      <c r="C205" s="352"/>
      <c r="D205" s="291"/>
      <c r="E205" s="353"/>
      <c r="F205" s="291"/>
      <c r="G205" s="354"/>
      <c r="H205" s="355"/>
      <c r="I205" s="355"/>
      <c r="J205" s="356"/>
      <c r="K205" s="356"/>
      <c r="L205" s="355"/>
      <c r="M205" s="355"/>
      <c r="N205" s="357"/>
      <c r="O205" s="35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</row>
    <row r="206" spans="1:32" ht="15.75" customHeight="1">
      <c r="A206" s="16"/>
      <c r="B206" s="554"/>
      <c r="C206" s="352"/>
      <c r="D206" s="291"/>
      <c r="E206" s="353"/>
      <c r="F206" s="291"/>
      <c r="G206" s="354"/>
      <c r="H206" s="355"/>
      <c r="I206" s="355"/>
      <c r="J206" s="356"/>
      <c r="K206" s="356"/>
      <c r="L206" s="355"/>
      <c r="M206" s="355"/>
      <c r="N206" s="357"/>
      <c r="O206" s="35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</row>
    <row r="207" spans="1:32" ht="15.75" customHeight="1">
      <c r="A207" s="16"/>
      <c r="B207" s="554"/>
      <c r="C207" s="352"/>
      <c r="D207" s="291"/>
      <c r="E207" s="353"/>
      <c r="F207" s="291"/>
      <c r="G207" s="354"/>
      <c r="H207" s="355"/>
      <c r="I207" s="355"/>
      <c r="J207" s="356"/>
      <c r="K207" s="356"/>
      <c r="L207" s="355"/>
      <c r="M207" s="355"/>
      <c r="N207" s="357"/>
      <c r="O207" s="35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</row>
    <row r="208" spans="1:32" ht="15.75" customHeight="1">
      <c r="A208" s="16"/>
      <c r="B208" s="554"/>
      <c r="C208" s="352"/>
      <c r="D208" s="291"/>
      <c r="E208" s="353"/>
      <c r="F208" s="291"/>
      <c r="G208" s="354"/>
      <c r="H208" s="355"/>
      <c r="I208" s="355"/>
      <c r="J208" s="356"/>
      <c r="K208" s="356"/>
      <c r="L208" s="355"/>
      <c r="M208" s="355"/>
      <c r="N208" s="357"/>
      <c r="O208" s="35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</row>
    <row r="209" spans="1:32" ht="15.75" customHeight="1">
      <c r="A209" s="16"/>
      <c r="B209" s="554"/>
      <c r="C209" s="352"/>
      <c r="D209" s="291"/>
      <c r="E209" s="353"/>
      <c r="F209" s="291"/>
      <c r="G209" s="354"/>
      <c r="H209" s="355"/>
      <c r="I209" s="355"/>
      <c r="J209" s="356"/>
      <c r="K209" s="356"/>
      <c r="L209" s="355"/>
      <c r="M209" s="355"/>
      <c r="N209" s="357"/>
      <c r="O209" s="35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1:32" ht="15.75" customHeight="1">
      <c r="A210" s="16"/>
      <c r="B210" s="554"/>
      <c r="C210" s="352"/>
      <c r="D210" s="291"/>
      <c r="E210" s="353"/>
      <c r="F210" s="291"/>
      <c r="G210" s="354"/>
      <c r="H210" s="355"/>
      <c r="I210" s="355"/>
      <c r="J210" s="356"/>
      <c r="K210" s="356"/>
      <c r="L210" s="355"/>
      <c r="M210" s="355"/>
      <c r="N210" s="357"/>
      <c r="O210" s="35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:32" ht="15.75" customHeight="1">
      <c r="A211" s="16"/>
      <c r="B211" s="554"/>
      <c r="C211" s="352"/>
      <c r="D211" s="291"/>
      <c r="E211" s="353"/>
      <c r="F211" s="291"/>
      <c r="G211" s="354"/>
      <c r="H211" s="355"/>
      <c r="I211" s="355"/>
      <c r="J211" s="356"/>
      <c r="K211" s="356"/>
      <c r="L211" s="355"/>
      <c r="M211" s="355"/>
      <c r="N211" s="357"/>
      <c r="O211" s="35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:32" ht="15.75" customHeight="1">
      <c r="A212" s="16"/>
      <c r="B212" s="554"/>
      <c r="C212" s="352"/>
      <c r="D212" s="291"/>
      <c r="E212" s="353"/>
      <c r="F212" s="291"/>
      <c r="G212" s="354"/>
      <c r="H212" s="355"/>
      <c r="I212" s="355"/>
      <c r="J212" s="356"/>
      <c r="K212" s="356"/>
      <c r="L212" s="355"/>
      <c r="M212" s="355"/>
      <c r="N212" s="357"/>
      <c r="O212" s="35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:32" ht="15.75" customHeight="1">
      <c r="A213" s="16"/>
      <c r="B213" s="554"/>
      <c r="C213" s="352"/>
      <c r="D213" s="291"/>
      <c r="E213" s="353"/>
      <c r="F213" s="291"/>
      <c r="G213" s="354"/>
      <c r="H213" s="355"/>
      <c r="I213" s="355"/>
      <c r="J213" s="356"/>
      <c r="K213" s="356"/>
      <c r="L213" s="355"/>
      <c r="M213" s="355"/>
      <c r="N213" s="357"/>
      <c r="O213" s="35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:32" ht="15.75" customHeight="1">
      <c r="A214" s="16"/>
      <c r="B214" s="554"/>
      <c r="C214" s="352"/>
      <c r="D214" s="291"/>
      <c r="E214" s="353"/>
      <c r="F214" s="291"/>
      <c r="G214" s="354"/>
      <c r="H214" s="355"/>
      <c r="I214" s="355"/>
      <c r="J214" s="356"/>
      <c r="K214" s="356"/>
      <c r="L214" s="355"/>
      <c r="M214" s="355"/>
      <c r="N214" s="357"/>
      <c r="O214" s="35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:32" ht="15.75" customHeight="1">
      <c r="A215" s="16"/>
      <c r="B215" s="554"/>
      <c r="C215" s="352"/>
      <c r="D215" s="291"/>
      <c r="E215" s="353"/>
      <c r="F215" s="291"/>
      <c r="G215" s="354"/>
      <c r="H215" s="355"/>
      <c r="I215" s="355"/>
      <c r="J215" s="356"/>
      <c r="K215" s="356"/>
      <c r="L215" s="355"/>
      <c r="M215" s="355"/>
      <c r="N215" s="357"/>
      <c r="O215" s="35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:32" ht="15.75" customHeight="1">
      <c r="A216" s="16"/>
      <c r="B216" s="554"/>
      <c r="C216" s="352"/>
      <c r="D216" s="291"/>
      <c r="E216" s="353"/>
      <c r="F216" s="291"/>
      <c r="G216" s="354"/>
      <c r="H216" s="355"/>
      <c r="I216" s="355"/>
      <c r="J216" s="356"/>
      <c r="K216" s="356"/>
      <c r="L216" s="355"/>
      <c r="M216" s="355"/>
      <c r="N216" s="357"/>
      <c r="O216" s="35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:32" ht="15.75" customHeight="1">
      <c r="A217" s="16"/>
      <c r="B217" s="554"/>
      <c r="C217" s="352"/>
      <c r="D217" s="291"/>
      <c r="E217" s="353"/>
      <c r="F217" s="291"/>
      <c r="G217" s="354"/>
      <c r="H217" s="355"/>
      <c r="I217" s="355"/>
      <c r="J217" s="356"/>
      <c r="K217" s="356"/>
      <c r="L217" s="355"/>
      <c r="M217" s="355"/>
      <c r="N217" s="357"/>
      <c r="O217" s="35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:32" ht="15.75" customHeight="1">
      <c r="A218" s="16"/>
      <c r="B218" s="554"/>
      <c r="C218" s="352"/>
      <c r="D218" s="291"/>
      <c r="E218" s="353"/>
      <c r="F218" s="291"/>
      <c r="G218" s="354"/>
      <c r="H218" s="355"/>
      <c r="I218" s="355"/>
      <c r="J218" s="356"/>
      <c r="K218" s="356"/>
      <c r="L218" s="355"/>
      <c r="M218" s="355"/>
      <c r="N218" s="357"/>
      <c r="O218" s="35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:32" ht="15.75" customHeight="1">
      <c r="A219" s="16"/>
      <c r="B219" s="554"/>
      <c r="C219" s="352"/>
      <c r="D219" s="291"/>
      <c r="E219" s="353"/>
      <c r="F219" s="291"/>
      <c r="G219" s="354"/>
      <c r="H219" s="355"/>
      <c r="I219" s="355"/>
      <c r="J219" s="356"/>
      <c r="K219" s="356"/>
      <c r="L219" s="355"/>
      <c r="M219" s="355"/>
      <c r="N219" s="357"/>
      <c r="O219" s="35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:32" ht="15.75" customHeight="1">
      <c r="A220" s="16"/>
      <c r="B220" s="554"/>
      <c r="C220" s="352"/>
      <c r="D220" s="291"/>
      <c r="E220" s="353"/>
      <c r="F220" s="291"/>
      <c r="G220" s="354"/>
      <c r="H220" s="355"/>
      <c r="I220" s="355"/>
      <c r="J220" s="356"/>
      <c r="K220" s="356"/>
      <c r="L220" s="355"/>
      <c r="M220" s="355"/>
      <c r="N220" s="357"/>
      <c r="O220" s="35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:32" ht="15.75" customHeight="1">
      <c r="A221" s="16"/>
      <c r="B221" s="554"/>
      <c r="C221" s="352"/>
      <c r="D221" s="291"/>
      <c r="E221" s="353"/>
      <c r="F221" s="291"/>
      <c r="G221" s="354"/>
      <c r="H221" s="355"/>
      <c r="I221" s="355"/>
      <c r="J221" s="356"/>
      <c r="K221" s="356"/>
      <c r="L221" s="355"/>
      <c r="M221" s="355"/>
      <c r="N221" s="357"/>
      <c r="O221" s="35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:32" ht="15.75" customHeight="1">
      <c r="A222" s="16"/>
      <c r="B222" s="554"/>
      <c r="C222" s="352"/>
      <c r="D222" s="291"/>
      <c r="E222" s="353"/>
      <c r="F222" s="291"/>
      <c r="G222" s="354"/>
      <c r="H222" s="355"/>
      <c r="I222" s="355"/>
      <c r="J222" s="356"/>
      <c r="K222" s="356"/>
      <c r="L222" s="355"/>
      <c r="M222" s="355"/>
      <c r="N222" s="357"/>
      <c r="O222" s="35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:32" ht="15.75" customHeight="1">
      <c r="A223" s="16"/>
      <c r="B223" s="554"/>
      <c r="C223" s="352"/>
      <c r="D223" s="291"/>
      <c r="E223" s="353"/>
      <c r="F223" s="291"/>
      <c r="G223" s="354"/>
      <c r="H223" s="355"/>
      <c r="I223" s="355"/>
      <c r="J223" s="356"/>
      <c r="K223" s="356"/>
      <c r="L223" s="355"/>
      <c r="M223" s="355"/>
      <c r="N223" s="357"/>
      <c r="O223" s="35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:32" ht="15.75" customHeight="1">
      <c r="A224" s="16"/>
      <c r="B224" s="554"/>
      <c r="C224" s="352"/>
      <c r="D224" s="291"/>
      <c r="E224" s="353"/>
      <c r="F224" s="291"/>
      <c r="G224" s="354"/>
      <c r="H224" s="355"/>
      <c r="I224" s="355"/>
      <c r="J224" s="356"/>
      <c r="K224" s="356"/>
      <c r="L224" s="355"/>
      <c r="M224" s="355"/>
      <c r="N224" s="357"/>
      <c r="O224" s="35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1:32" ht="15.75" customHeight="1">
      <c r="A225" s="16"/>
      <c r="B225" s="554"/>
      <c r="C225" s="352"/>
      <c r="D225" s="291"/>
      <c r="E225" s="353"/>
      <c r="F225" s="291"/>
      <c r="G225" s="354"/>
      <c r="H225" s="355"/>
      <c r="I225" s="355"/>
      <c r="J225" s="356"/>
      <c r="K225" s="356"/>
      <c r="L225" s="355"/>
      <c r="M225" s="355"/>
      <c r="N225" s="357"/>
      <c r="O225" s="35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1:32" ht="15.75" customHeight="1">
      <c r="A226" s="16"/>
      <c r="B226" s="554"/>
      <c r="C226" s="352"/>
      <c r="D226" s="291"/>
      <c r="E226" s="353"/>
      <c r="F226" s="291"/>
      <c r="G226" s="354"/>
      <c r="H226" s="355"/>
      <c r="I226" s="355"/>
      <c r="J226" s="356"/>
      <c r="K226" s="356"/>
      <c r="L226" s="355"/>
      <c r="M226" s="355"/>
      <c r="N226" s="357"/>
      <c r="O226" s="35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1:32" ht="15.75" customHeight="1">
      <c r="A227" s="16"/>
      <c r="B227" s="554"/>
      <c r="C227" s="352"/>
      <c r="D227" s="291"/>
      <c r="E227" s="353"/>
      <c r="F227" s="291"/>
      <c r="G227" s="354"/>
      <c r="H227" s="355"/>
      <c r="I227" s="355"/>
      <c r="J227" s="356"/>
      <c r="K227" s="356"/>
      <c r="L227" s="355"/>
      <c r="M227" s="355"/>
      <c r="N227" s="357"/>
      <c r="O227" s="35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1:32" ht="15.75" customHeight="1">
      <c r="A228" s="16"/>
      <c r="B228" s="554"/>
      <c r="C228" s="352"/>
      <c r="D228" s="291"/>
      <c r="E228" s="353"/>
      <c r="F228" s="291"/>
      <c r="G228" s="354"/>
      <c r="H228" s="355"/>
      <c r="I228" s="355"/>
      <c r="J228" s="356"/>
      <c r="K228" s="356"/>
      <c r="L228" s="355"/>
      <c r="M228" s="355"/>
      <c r="N228" s="357"/>
      <c r="O228" s="35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1:32" ht="15.75" customHeight="1">
      <c r="A229" s="16"/>
      <c r="B229" s="554"/>
      <c r="C229" s="352"/>
      <c r="D229" s="291"/>
      <c r="E229" s="353"/>
      <c r="F229" s="291"/>
      <c r="G229" s="354"/>
      <c r="H229" s="355"/>
      <c r="I229" s="355"/>
      <c r="J229" s="356"/>
      <c r="K229" s="356"/>
      <c r="L229" s="355"/>
      <c r="M229" s="355"/>
      <c r="N229" s="357"/>
      <c r="O229" s="35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1:32" ht="15.75" customHeight="1">
      <c r="A230" s="16"/>
      <c r="B230" s="554"/>
      <c r="C230" s="352"/>
      <c r="D230" s="291"/>
      <c r="E230" s="353"/>
      <c r="F230" s="291"/>
      <c r="G230" s="354"/>
      <c r="H230" s="355"/>
      <c r="I230" s="355"/>
      <c r="J230" s="356"/>
      <c r="K230" s="356"/>
      <c r="L230" s="355"/>
      <c r="M230" s="355"/>
      <c r="N230" s="357"/>
      <c r="O230" s="35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1:32" ht="15.75" customHeight="1">
      <c r="A231" s="16"/>
      <c r="B231" s="554"/>
      <c r="C231" s="352"/>
      <c r="D231" s="291"/>
      <c r="E231" s="353"/>
      <c r="F231" s="291"/>
      <c r="G231" s="354"/>
      <c r="H231" s="355"/>
      <c r="I231" s="355"/>
      <c r="J231" s="356"/>
      <c r="K231" s="356"/>
      <c r="L231" s="355"/>
      <c r="M231" s="355"/>
      <c r="N231" s="357"/>
      <c r="O231" s="35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1:32" ht="15.75" customHeight="1">
      <c r="A232" s="16"/>
      <c r="B232" s="554"/>
      <c r="C232" s="352"/>
      <c r="D232" s="291"/>
      <c r="E232" s="353"/>
      <c r="F232" s="291"/>
      <c r="G232" s="354"/>
      <c r="H232" s="355"/>
      <c r="I232" s="355"/>
      <c r="J232" s="356"/>
      <c r="K232" s="356"/>
      <c r="L232" s="355"/>
      <c r="M232" s="355"/>
      <c r="N232" s="357"/>
      <c r="O232" s="35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1:32" ht="15.75" customHeight="1">
      <c r="A233" s="16"/>
      <c r="B233" s="554"/>
      <c r="C233" s="352"/>
      <c r="D233" s="291"/>
      <c r="E233" s="353"/>
      <c r="F233" s="291"/>
      <c r="G233" s="354"/>
      <c r="H233" s="355"/>
      <c r="I233" s="355"/>
      <c r="J233" s="356"/>
      <c r="K233" s="356"/>
      <c r="L233" s="355"/>
      <c r="M233" s="355"/>
      <c r="N233" s="357"/>
      <c r="O233" s="35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1:32" ht="15.75" customHeight="1">
      <c r="A234" s="16"/>
      <c r="B234" s="554"/>
      <c r="C234" s="352"/>
      <c r="D234" s="291"/>
      <c r="E234" s="353"/>
      <c r="F234" s="291"/>
      <c r="G234" s="354"/>
      <c r="H234" s="355"/>
      <c r="I234" s="355"/>
      <c r="J234" s="356"/>
      <c r="K234" s="356"/>
      <c r="L234" s="355"/>
      <c r="M234" s="355"/>
      <c r="N234" s="357"/>
      <c r="O234" s="35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1:32" ht="15.75" customHeight="1">
      <c r="A235" s="16"/>
      <c r="B235" s="554"/>
      <c r="C235" s="352"/>
      <c r="D235" s="291"/>
      <c r="E235" s="353"/>
      <c r="F235" s="291"/>
      <c r="G235" s="354"/>
      <c r="H235" s="355"/>
      <c r="I235" s="355"/>
      <c r="J235" s="356"/>
      <c r="K235" s="356"/>
      <c r="L235" s="355"/>
      <c r="M235" s="355"/>
      <c r="N235" s="357"/>
      <c r="O235" s="35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1:32" ht="15.75" customHeight="1">
      <c r="A236" s="16"/>
      <c r="B236" s="554"/>
      <c r="C236" s="352"/>
      <c r="D236" s="291"/>
      <c r="E236" s="353"/>
      <c r="F236" s="291"/>
      <c r="G236" s="354"/>
      <c r="H236" s="355"/>
      <c r="I236" s="355"/>
      <c r="J236" s="356"/>
      <c r="K236" s="356"/>
      <c r="L236" s="355"/>
      <c r="M236" s="355"/>
      <c r="N236" s="357"/>
      <c r="O236" s="35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1:32" ht="15.75" customHeight="1">
      <c r="A237" s="16"/>
      <c r="B237" s="554"/>
      <c r="C237" s="352"/>
      <c r="D237" s="291"/>
      <c r="E237" s="353"/>
      <c r="F237" s="291"/>
      <c r="G237" s="354"/>
      <c r="H237" s="355"/>
      <c r="I237" s="355"/>
      <c r="J237" s="356"/>
      <c r="K237" s="356"/>
      <c r="L237" s="355"/>
      <c r="M237" s="355"/>
      <c r="N237" s="357"/>
      <c r="O237" s="35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1:32" ht="15.75" customHeight="1">
      <c r="A238" s="16"/>
      <c r="B238" s="554"/>
      <c r="C238" s="352"/>
      <c r="D238" s="291"/>
      <c r="E238" s="353"/>
      <c r="F238" s="291"/>
      <c r="G238" s="354"/>
      <c r="H238" s="355"/>
      <c r="I238" s="355"/>
      <c r="J238" s="356"/>
      <c r="K238" s="356"/>
      <c r="L238" s="355"/>
      <c r="M238" s="355"/>
      <c r="N238" s="357"/>
      <c r="O238" s="35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1:32" ht="15.75" customHeight="1">
      <c r="A239" s="16"/>
      <c r="B239" s="554"/>
      <c r="C239" s="352"/>
      <c r="D239" s="291"/>
      <c r="E239" s="353"/>
      <c r="F239" s="291"/>
      <c r="G239" s="354"/>
      <c r="H239" s="355"/>
      <c r="I239" s="355"/>
      <c r="J239" s="356"/>
      <c r="K239" s="356"/>
      <c r="L239" s="355"/>
      <c r="M239" s="355"/>
      <c r="N239" s="357"/>
      <c r="O239" s="35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1:32" ht="15.75" customHeight="1">
      <c r="A240" s="16"/>
      <c r="B240" s="554"/>
      <c r="C240" s="352"/>
      <c r="D240" s="291"/>
      <c r="E240" s="353"/>
      <c r="F240" s="291"/>
      <c r="G240" s="354"/>
      <c r="H240" s="355"/>
      <c r="I240" s="355"/>
      <c r="J240" s="356"/>
      <c r="K240" s="356"/>
      <c r="L240" s="355"/>
      <c r="M240" s="355"/>
      <c r="N240" s="357"/>
      <c r="O240" s="35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1:32" ht="15.75" customHeight="1">
      <c r="A241" s="16"/>
      <c r="B241" s="554"/>
      <c r="C241" s="352"/>
      <c r="D241" s="291"/>
      <c r="E241" s="353"/>
      <c r="F241" s="291"/>
      <c r="G241" s="354"/>
      <c r="H241" s="355"/>
      <c r="I241" s="355"/>
      <c r="J241" s="356"/>
      <c r="K241" s="356"/>
      <c r="L241" s="355"/>
      <c r="M241" s="355"/>
      <c r="N241" s="357"/>
      <c r="O241" s="35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1:32" ht="15.75" customHeight="1">
      <c r="A242" s="16"/>
      <c r="B242" s="554"/>
      <c r="C242" s="352"/>
      <c r="D242" s="291"/>
      <c r="E242" s="353"/>
      <c r="F242" s="291"/>
      <c r="G242" s="354"/>
      <c r="H242" s="355"/>
      <c r="I242" s="355"/>
      <c r="J242" s="356"/>
      <c r="K242" s="356"/>
      <c r="L242" s="355"/>
      <c r="M242" s="355"/>
      <c r="N242" s="357"/>
      <c r="O242" s="35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1:32" ht="15.75" customHeight="1">
      <c r="A243" s="16"/>
      <c r="B243" s="554"/>
      <c r="C243" s="352"/>
      <c r="D243" s="291"/>
      <c r="E243" s="353"/>
      <c r="F243" s="291"/>
      <c r="G243" s="354"/>
      <c r="H243" s="355"/>
      <c r="I243" s="355"/>
      <c r="J243" s="356"/>
      <c r="K243" s="356"/>
      <c r="L243" s="355"/>
      <c r="M243" s="355"/>
      <c r="N243" s="357"/>
      <c r="O243" s="35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1:32" ht="15.75" customHeight="1">
      <c r="A244" s="16"/>
      <c r="B244" s="554"/>
      <c r="C244" s="352"/>
      <c r="D244" s="291"/>
      <c r="E244" s="353"/>
      <c r="F244" s="291"/>
      <c r="G244" s="354"/>
      <c r="H244" s="355"/>
      <c r="I244" s="355"/>
      <c r="J244" s="356"/>
      <c r="K244" s="356"/>
      <c r="L244" s="355"/>
      <c r="M244" s="355"/>
      <c r="N244" s="357"/>
      <c r="O244" s="35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1:32" ht="15.75" customHeight="1">
      <c r="A245" s="16"/>
      <c r="B245" s="554"/>
      <c r="C245" s="352"/>
      <c r="D245" s="291"/>
      <c r="E245" s="353"/>
      <c r="F245" s="291"/>
      <c r="G245" s="354"/>
      <c r="H245" s="355"/>
      <c r="I245" s="355"/>
      <c r="J245" s="356"/>
      <c r="K245" s="356"/>
      <c r="L245" s="355"/>
      <c r="M245" s="355"/>
      <c r="N245" s="357"/>
      <c r="O245" s="35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1:32" ht="15.75" customHeight="1">
      <c r="A246" s="16"/>
      <c r="B246" s="554"/>
      <c r="C246" s="352"/>
      <c r="D246" s="291"/>
      <c r="E246" s="353"/>
      <c r="F246" s="291"/>
      <c r="G246" s="354"/>
      <c r="H246" s="355"/>
      <c r="I246" s="355"/>
      <c r="J246" s="356"/>
      <c r="K246" s="356"/>
      <c r="L246" s="355"/>
      <c r="M246" s="355"/>
      <c r="N246" s="357"/>
      <c r="O246" s="35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1:32" ht="15.75" customHeight="1">
      <c r="A247" s="16"/>
      <c r="B247" s="554"/>
      <c r="C247" s="352"/>
      <c r="D247" s="291"/>
      <c r="E247" s="353"/>
      <c r="F247" s="291"/>
      <c r="G247" s="354"/>
      <c r="H247" s="355"/>
      <c r="I247" s="355"/>
      <c r="J247" s="356"/>
      <c r="K247" s="356"/>
      <c r="L247" s="355"/>
      <c r="M247" s="355"/>
      <c r="N247" s="357"/>
      <c r="O247" s="35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1:32" ht="15.75" customHeight="1">
      <c r="A248" s="16"/>
      <c r="B248" s="554"/>
      <c r="C248" s="352"/>
      <c r="D248" s="291"/>
      <c r="E248" s="353"/>
      <c r="F248" s="291"/>
      <c r="G248" s="354"/>
      <c r="H248" s="355"/>
      <c r="I248" s="355"/>
      <c r="J248" s="356"/>
      <c r="K248" s="356"/>
      <c r="L248" s="355"/>
      <c r="M248" s="355"/>
      <c r="N248" s="357"/>
      <c r="O248" s="35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1:32" ht="15.75" customHeight="1">
      <c r="A249" s="16"/>
      <c r="B249" s="554"/>
      <c r="C249" s="352"/>
      <c r="D249" s="291"/>
      <c r="E249" s="353"/>
      <c r="F249" s="291"/>
      <c r="G249" s="354"/>
      <c r="H249" s="355"/>
      <c r="I249" s="355"/>
      <c r="J249" s="356"/>
      <c r="K249" s="356"/>
      <c r="L249" s="355"/>
      <c r="M249" s="355"/>
      <c r="N249" s="357"/>
      <c r="O249" s="35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1:32" ht="15.75" customHeight="1">
      <c r="A250" s="16"/>
      <c r="B250" s="554"/>
      <c r="C250" s="352"/>
      <c r="D250" s="291"/>
      <c r="E250" s="353"/>
      <c r="F250" s="291"/>
      <c r="G250" s="354"/>
      <c r="H250" s="355"/>
      <c r="I250" s="355"/>
      <c r="J250" s="356"/>
      <c r="K250" s="356"/>
      <c r="L250" s="355"/>
      <c r="M250" s="355"/>
      <c r="N250" s="357"/>
      <c r="O250" s="35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1:32" ht="15.75" customHeight="1">
      <c r="A251" s="16"/>
      <c r="B251" s="554"/>
      <c r="C251" s="352"/>
      <c r="D251" s="291"/>
      <c r="E251" s="353"/>
      <c r="F251" s="291"/>
      <c r="G251" s="354"/>
      <c r="H251" s="355"/>
      <c r="I251" s="355"/>
      <c r="J251" s="356"/>
      <c r="K251" s="356"/>
      <c r="L251" s="355"/>
      <c r="M251" s="355"/>
      <c r="N251" s="357"/>
      <c r="O251" s="35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1:32" ht="15.75" customHeight="1">
      <c r="A252" s="16"/>
      <c r="B252" s="554"/>
      <c r="C252" s="352"/>
      <c r="D252" s="291"/>
      <c r="E252" s="353"/>
      <c r="F252" s="291"/>
      <c r="G252" s="354"/>
      <c r="H252" s="355"/>
      <c r="I252" s="355"/>
      <c r="J252" s="356"/>
      <c r="K252" s="356"/>
      <c r="L252" s="355"/>
      <c r="M252" s="355"/>
      <c r="N252" s="357"/>
      <c r="O252" s="35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1:32" ht="15.75" customHeight="1">
      <c r="A253" s="16"/>
      <c r="B253" s="554"/>
      <c r="C253" s="352"/>
      <c r="D253" s="291"/>
      <c r="E253" s="353"/>
      <c r="F253" s="291"/>
      <c r="G253" s="354"/>
      <c r="H253" s="355"/>
      <c r="I253" s="355"/>
      <c r="J253" s="356"/>
      <c r="K253" s="356"/>
      <c r="L253" s="355"/>
      <c r="M253" s="355"/>
      <c r="N253" s="357"/>
      <c r="O253" s="35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1:32" ht="15.75" customHeight="1">
      <c r="A254" s="16"/>
      <c r="B254" s="554"/>
      <c r="C254" s="352"/>
      <c r="D254" s="291"/>
      <c r="E254" s="353"/>
      <c r="F254" s="291"/>
      <c r="G254" s="354"/>
      <c r="H254" s="355"/>
      <c r="I254" s="355"/>
      <c r="J254" s="356"/>
      <c r="K254" s="356"/>
      <c r="L254" s="355"/>
      <c r="M254" s="355"/>
      <c r="N254" s="357"/>
      <c r="O254" s="35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1:32" ht="15.75" customHeight="1">
      <c r="A255" s="16"/>
      <c r="B255" s="554"/>
      <c r="C255" s="352"/>
      <c r="D255" s="291"/>
      <c r="E255" s="353"/>
      <c r="F255" s="291"/>
      <c r="G255" s="354"/>
      <c r="H255" s="355"/>
      <c r="I255" s="355"/>
      <c r="J255" s="356"/>
      <c r="K255" s="356"/>
      <c r="L255" s="355"/>
      <c r="M255" s="355"/>
      <c r="N255" s="357"/>
      <c r="O255" s="35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1:32" ht="15.75" customHeight="1">
      <c r="A256" s="16"/>
      <c r="B256" s="55"/>
      <c r="C256" s="358"/>
      <c r="D256" s="297"/>
      <c r="E256" s="359"/>
      <c r="F256" s="297"/>
      <c r="G256" s="360"/>
      <c r="H256" s="361"/>
      <c r="I256" s="361"/>
      <c r="J256" s="362"/>
      <c r="K256" s="356"/>
      <c r="L256" s="361"/>
      <c r="M256" s="361"/>
      <c r="N256" s="363"/>
      <c r="O256" s="362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1:32" ht="15.75" customHeight="1">
      <c r="A257" s="16"/>
      <c r="B257" s="55"/>
      <c r="C257" s="358"/>
      <c r="D257" s="297"/>
      <c r="E257" s="359"/>
      <c r="F257" s="297"/>
      <c r="G257" s="360"/>
      <c r="H257" s="361"/>
      <c r="I257" s="361"/>
      <c r="J257" s="362"/>
      <c r="K257" s="356"/>
      <c r="L257" s="361"/>
      <c r="M257" s="361"/>
      <c r="N257" s="363"/>
      <c r="O257" s="362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1:32" ht="15.75" customHeight="1">
      <c r="A258" s="16"/>
      <c r="B258" s="55"/>
      <c r="C258" s="358"/>
      <c r="D258" s="297"/>
      <c r="E258" s="359"/>
      <c r="F258" s="297"/>
      <c r="G258" s="360"/>
      <c r="H258" s="361"/>
      <c r="I258" s="361"/>
      <c r="J258" s="362"/>
      <c r="K258" s="356"/>
      <c r="L258" s="361"/>
      <c r="M258" s="361"/>
      <c r="N258" s="363"/>
      <c r="O258" s="362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1:32" ht="15.75" customHeight="1">
      <c r="A259" s="16"/>
      <c r="B259" s="55"/>
      <c r="C259" s="358"/>
      <c r="D259" s="297"/>
      <c r="E259" s="359"/>
      <c r="F259" s="297"/>
      <c r="G259" s="360"/>
      <c r="H259" s="361"/>
      <c r="I259" s="361"/>
      <c r="J259" s="362"/>
      <c r="K259" s="356"/>
      <c r="L259" s="361"/>
      <c r="M259" s="361"/>
      <c r="N259" s="363"/>
      <c r="O259" s="362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  <row r="260" spans="1:32" ht="15.75" customHeight="1">
      <c r="A260" s="16"/>
      <c r="B260" s="55"/>
      <c r="C260" s="358"/>
      <c r="D260" s="297"/>
      <c r="E260" s="359"/>
      <c r="F260" s="297"/>
      <c r="G260" s="360"/>
      <c r="H260" s="361"/>
      <c r="I260" s="361"/>
      <c r="J260" s="362"/>
      <c r="K260" s="356"/>
      <c r="L260" s="361"/>
      <c r="M260" s="361"/>
      <c r="N260" s="363"/>
      <c r="O260" s="362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</row>
    <row r="261" spans="1:32" ht="15.75" customHeight="1">
      <c r="A261" s="16"/>
      <c r="B261" s="55"/>
      <c r="C261" s="358"/>
      <c r="D261" s="297"/>
      <c r="E261" s="359"/>
      <c r="F261" s="297"/>
      <c r="G261" s="360"/>
      <c r="H261" s="361"/>
      <c r="I261" s="361"/>
      <c r="J261" s="362"/>
      <c r="K261" s="356"/>
      <c r="L261" s="361"/>
      <c r="M261" s="361"/>
      <c r="N261" s="363"/>
      <c r="O261" s="362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</row>
    <row r="262" spans="1:32" ht="15.75" customHeight="1">
      <c r="A262" s="16"/>
      <c r="B262" s="1"/>
      <c r="C262" s="1"/>
      <c r="D262" s="1"/>
      <c r="E262" s="364"/>
      <c r="F262" s="1"/>
      <c r="G262" s="365"/>
      <c r="H262" s="365"/>
      <c r="I262" s="365"/>
      <c r="J262" s="366"/>
      <c r="K262" s="367"/>
      <c r="L262" s="365"/>
      <c r="M262" s="365"/>
      <c r="N262" s="67"/>
      <c r="O262" s="366"/>
      <c r="P262" s="16"/>
      <c r="Q262" s="16"/>
      <c r="R262" s="16"/>
      <c r="S262" s="16"/>
      <c r="T262" s="16"/>
      <c r="U262" s="16"/>
      <c r="V262" s="16"/>
      <c r="W262" s="16"/>
      <c r="X262" s="16"/>
      <c r="Y262" s="1"/>
      <c r="Z262" s="1"/>
      <c r="AA262" s="1"/>
      <c r="AB262" s="1"/>
      <c r="AC262" s="1"/>
      <c r="AD262" s="1"/>
      <c r="AE262" s="1"/>
      <c r="AF262" s="1"/>
    </row>
    <row r="263" spans="1:32" ht="15.75" customHeight="1">
      <c r="A263" s="16"/>
      <c r="B263" s="1"/>
      <c r="C263" s="1"/>
      <c r="D263" s="1"/>
      <c r="E263" s="364"/>
      <c r="F263" s="1"/>
      <c r="G263" s="365"/>
      <c r="H263" s="365"/>
      <c r="I263" s="365"/>
      <c r="J263" s="366"/>
      <c r="K263" s="367"/>
      <c r="L263" s="365"/>
      <c r="M263" s="365"/>
      <c r="N263" s="67"/>
      <c r="O263" s="366"/>
      <c r="P263" s="16"/>
      <c r="Q263" s="16"/>
      <c r="R263" s="16"/>
      <c r="S263" s="16"/>
      <c r="T263" s="16"/>
      <c r="U263" s="16"/>
      <c r="V263" s="16"/>
      <c r="W263" s="16"/>
      <c r="X263" s="16"/>
      <c r="Y263" s="1"/>
      <c r="Z263" s="1"/>
      <c r="AA263" s="1"/>
      <c r="AB263" s="1"/>
      <c r="AC263" s="1"/>
      <c r="AD263" s="1"/>
      <c r="AE263" s="1"/>
      <c r="AF263" s="1"/>
    </row>
    <row r="264" spans="1:32" ht="15.75" customHeight="1">
      <c r="A264" s="16"/>
      <c r="B264" s="1"/>
      <c r="C264" s="1"/>
      <c r="D264" s="1"/>
      <c r="E264" s="364"/>
      <c r="F264" s="1"/>
      <c r="G264" s="365"/>
      <c r="H264" s="365"/>
      <c r="I264" s="365"/>
      <c r="J264" s="366"/>
      <c r="K264" s="367"/>
      <c r="L264" s="365"/>
      <c r="M264" s="365"/>
      <c r="N264" s="67"/>
      <c r="O264" s="366"/>
      <c r="P264" s="16"/>
      <c r="Q264" s="16"/>
      <c r="R264" s="16"/>
      <c r="S264" s="16"/>
      <c r="T264" s="16"/>
      <c r="U264" s="16"/>
      <c r="V264" s="16"/>
      <c r="W264" s="16"/>
      <c r="X264" s="16"/>
      <c r="Y264" s="1"/>
      <c r="Z264" s="1"/>
      <c r="AA264" s="1"/>
      <c r="AB264" s="1"/>
      <c r="AC264" s="1"/>
      <c r="AD264" s="1"/>
      <c r="AE264" s="1"/>
      <c r="AF264" s="1"/>
    </row>
    <row r="265" spans="1:32" ht="15.75" customHeight="1">
      <c r="A265" s="16"/>
      <c r="B265" s="1"/>
      <c r="C265" s="1"/>
      <c r="D265" s="1"/>
      <c r="E265" s="364"/>
      <c r="F265" s="1"/>
      <c r="G265" s="365"/>
      <c r="H265" s="365"/>
      <c r="I265" s="365"/>
      <c r="J265" s="366"/>
      <c r="K265" s="367"/>
      <c r="L265" s="365"/>
      <c r="M265" s="365"/>
      <c r="N265" s="67"/>
      <c r="O265" s="366"/>
      <c r="P265" s="16"/>
      <c r="Q265" s="16"/>
      <c r="R265" s="16"/>
      <c r="S265" s="16"/>
      <c r="T265" s="16"/>
      <c r="U265" s="16"/>
      <c r="V265" s="16"/>
      <c r="W265" s="16"/>
      <c r="X265" s="16"/>
      <c r="Y265" s="1"/>
      <c r="Z265" s="1"/>
      <c r="AA265" s="1"/>
      <c r="AB265" s="1"/>
      <c r="AC265" s="1"/>
      <c r="AD265" s="1"/>
      <c r="AE265" s="1"/>
      <c r="AF265" s="1"/>
    </row>
    <row r="266" spans="1:32" ht="15.75" customHeight="1">
      <c r="A266" s="16"/>
      <c r="B266" s="1"/>
      <c r="C266" s="1"/>
      <c r="D266" s="1"/>
      <c r="E266" s="364"/>
      <c r="F266" s="1"/>
      <c r="G266" s="365"/>
      <c r="H266" s="365"/>
      <c r="I266" s="365"/>
      <c r="J266" s="366"/>
      <c r="K266" s="367"/>
      <c r="L266" s="365"/>
      <c r="M266" s="365"/>
      <c r="N266" s="67"/>
      <c r="O266" s="366"/>
      <c r="P266" s="16"/>
      <c r="Q266" s="16"/>
      <c r="R266" s="16"/>
      <c r="S266" s="16"/>
      <c r="T266" s="16"/>
      <c r="U266" s="16"/>
      <c r="V266" s="16"/>
      <c r="W266" s="16"/>
      <c r="X266" s="16"/>
      <c r="Y266" s="1"/>
      <c r="Z266" s="1"/>
      <c r="AA266" s="1"/>
      <c r="AB266" s="1"/>
      <c r="AC266" s="1"/>
      <c r="AD266" s="1"/>
      <c r="AE266" s="1"/>
      <c r="AF266" s="1"/>
    </row>
    <row r="267" spans="1:32" ht="15.75" customHeight="1">
      <c r="A267" s="16"/>
      <c r="B267" s="1"/>
      <c r="C267" s="1"/>
      <c r="D267" s="1"/>
      <c r="E267" s="364"/>
      <c r="F267" s="1"/>
      <c r="G267" s="365"/>
      <c r="H267" s="365"/>
      <c r="I267" s="365"/>
      <c r="J267" s="366"/>
      <c r="K267" s="367"/>
      <c r="L267" s="365"/>
      <c r="M267" s="365"/>
      <c r="N267" s="67"/>
      <c r="O267" s="366"/>
      <c r="P267" s="16"/>
      <c r="Q267" s="16"/>
      <c r="R267" s="16"/>
      <c r="S267" s="16"/>
      <c r="T267" s="16"/>
      <c r="U267" s="16"/>
      <c r="V267" s="16"/>
      <c r="W267" s="16"/>
      <c r="X267" s="16"/>
      <c r="Y267" s="1"/>
      <c r="Z267" s="1"/>
      <c r="AA267" s="1"/>
      <c r="AB267" s="1"/>
      <c r="AC267" s="1"/>
      <c r="AD267" s="1"/>
      <c r="AE267" s="1"/>
      <c r="AF267" s="1"/>
    </row>
    <row r="268" spans="1:32" ht="15.75" customHeight="1">
      <c r="A268" s="16"/>
      <c r="B268" s="1"/>
      <c r="C268" s="1"/>
      <c r="D268" s="1"/>
      <c r="E268" s="364"/>
      <c r="F268" s="1"/>
      <c r="G268" s="365"/>
      <c r="H268" s="365"/>
      <c r="I268" s="365"/>
      <c r="J268" s="366"/>
      <c r="K268" s="367"/>
      <c r="L268" s="365"/>
      <c r="M268" s="365"/>
      <c r="N268" s="67"/>
      <c r="O268" s="366"/>
      <c r="P268" s="16"/>
      <c r="Q268" s="16"/>
      <c r="R268" s="16"/>
      <c r="S268" s="16"/>
      <c r="T268" s="16"/>
      <c r="U268" s="16"/>
      <c r="V268" s="16"/>
      <c r="W268" s="16"/>
      <c r="X268" s="16"/>
      <c r="Y268" s="1"/>
      <c r="Z268" s="1"/>
      <c r="AA268" s="1"/>
      <c r="AB268" s="1"/>
      <c r="AC268" s="1"/>
      <c r="AD268" s="1"/>
      <c r="AE268" s="1"/>
      <c r="AF268" s="1"/>
    </row>
    <row r="269" spans="1:32" ht="15.75" customHeight="1">
      <c r="A269" s="16"/>
      <c r="B269" s="1"/>
      <c r="C269" s="1"/>
      <c r="D269" s="1"/>
      <c r="E269" s="364"/>
      <c r="F269" s="1"/>
      <c r="G269" s="365"/>
      <c r="H269" s="365"/>
      <c r="I269" s="365"/>
      <c r="J269" s="366"/>
      <c r="K269" s="367"/>
      <c r="L269" s="365"/>
      <c r="M269" s="365"/>
      <c r="N269" s="67"/>
      <c r="O269" s="366"/>
      <c r="P269" s="16"/>
      <c r="Q269" s="16"/>
      <c r="R269" s="16"/>
      <c r="S269" s="16"/>
      <c r="T269" s="16"/>
      <c r="U269" s="16"/>
      <c r="V269" s="16"/>
      <c r="W269" s="16"/>
      <c r="X269" s="16"/>
      <c r="Y269" s="1"/>
      <c r="Z269" s="1"/>
      <c r="AA269" s="1"/>
      <c r="AB269" s="1"/>
      <c r="AC269" s="1"/>
      <c r="AD269" s="1"/>
      <c r="AE269" s="1"/>
      <c r="AF269" s="1"/>
    </row>
    <row r="270" spans="1:32" ht="15.75" customHeight="1">
      <c r="A270" s="16"/>
      <c r="B270" s="1"/>
      <c r="C270" s="1"/>
      <c r="D270" s="1"/>
      <c r="E270" s="364"/>
      <c r="F270" s="1"/>
      <c r="G270" s="365"/>
      <c r="H270" s="365"/>
      <c r="I270" s="365"/>
      <c r="J270" s="366"/>
      <c r="K270" s="367"/>
      <c r="L270" s="365"/>
      <c r="M270" s="365"/>
      <c r="N270" s="67"/>
      <c r="O270" s="366"/>
      <c r="P270" s="16"/>
      <c r="Q270" s="16"/>
      <c r="R270" s="16"/>
      <c r="S270" s="16"/>
      <c r="T270" s="16"/>
      <c r="U270" s="16"/>
      <c r="V270" s="16"/>
      <c r="W270" s="16"/>
      <c r="X270" s="16"/>
      <c r="Y270" s="1"/>
      <c r="Z270" s="1"/>
      <c r="AA270" s="1"/>
      <c r="AB270" s="1"/>
      <c r="AC270" s="1"/>
      <c r="AD270" s="1"/>
      <c r="AE270" s="1"/>
      <c r="AF270" s="1"/>
    </row>
    <row r="271" spans="1:32" ht="15.75" customHeight="1">
      <c r="A271" s="16"/>
      <c r="B271" s="1"/>
      <c r="C271" s="1"/>
      <c r="D271" s="1"/>
      <c r="E271" s="364"/>
      <c r="F271" s="1"/>
      <c r="G271" s="365"/>
      <c r="H271" s="365"/>
      <c r="I271" s="365"/>
      <c r="J271" s="366"/>
      <c r="K271" s="367"/>
      <c r="L271" s="365"/>
      <c r="M271" s="365"/>
      <c r="N271" s="67"/>
      <c r="O271" s="366"/>
      <c r="P271" s="16"/>
      <c r="Q271" s="16"/>
      <c r="R271" s="16"/>
      <c r="S271" s="16"/>
      <c r="T271" s="16"/>
      <c r="U271" s="16"/>
      <c r="V271" s="16"/>
      <c r="W271" s="16"/>
      <c r="X271" s="16"/>
      <c r="Y271" s="1"/>
      <c r="Z271" s="1"/>
      <c r="AA271" s="1"/>
      <c r="AB271" s="1"/>
      <c r="AC271" s="1"/>
      <c r="AD271" s="1"/>
      <c r="AE271" s="1"/>
      <c r="AF271" s="1"/>
    </row>
    <row r="272" spans="1:32" ht="15.75" customHeight="1">
      <c r="A272" s="16"/>
      <c r="B272" s="1"/>
      <c r="C272" s="1"/>
      <c r="D272" s="1"/>
      <c r="E272" s="364"/>
      <c r="F272" s="1"/>
      <c r="G272" s="365"/>
      <c r="H272" s="365"/>
      <c r="I272" s="365"/>
      <c r="J272" s="366"/>
      <c r="K272" s="367"/>
      <c r="L272" s="365"/>
      <c r="M272" s="365"/>
      <c r="N272" s="67"/>
      <c r="O272" s="366"/>
      <c r="P272" s="16"/>
      <c r="Q272" s="16"/>
      <c r="R272" s="16"/>
      <c r="S272" s="16"/>
      <c r="T272" s="16"/>
      <c r="U272" s="16"/>
      <c r="V272" s="16"/>
      <c r="W272" s="16"/>
      <c r="X272" s="16"/>
      <c r="Y272" s="1"/>
      <c r="Z272" s="1"/>
      <c r="AA272" s="1"/>
      <c r="AB272" s="1"/>
      <c r="AC272" s="1"/>
      <c r="AD272" s="1"/>
      <c r="AE272" s="1"/>
      <c r="AF272" s="1"/>
    </row>
    <row r="273" spans="1:32" ht="15.75" customHeight="1">
      <c r="A273" s="16"/>
      <c r="B273" s="1"/>
      <c r="C273" s="1"/>
      <c r="D273" s="1"/>
      <c r="E273" s="364"/>
      <c r="F273" s="1"/>
      <c r="G273" s="365"/>
      <c r="H273" s="365"/>
      <c r="I273" s="365"/>
      <c r="J273" s="366"/>
      <c r="K273" s="367"/>
      <c r="L273" s="365"/>
      <c r="M273" s="365"/>
      <c r="N273" s="67"/>
      <c r="O273" s="366"/>
      <c r="P273" s="16"/>
      <c r="Q273" s="16"/>
      <c r="R273" s="16"/>
      <c r="S273" s="16"/>
      <c r="T273" s="16"/>
      <c r="U273" s="16"/>
      <c r="V273" s="16"/>
      <c r="W273" s="16"/>
      <c r="X273" s="16"/>
      <c r="Y273" s="1"/>
      <c r="Z273" s="1"/>
      <c r="AA273" s="1"/>
      <c r="AB273" s="1"/>
      <c r="AC273" s="1"/>
      <c r="AD273" s="1"/>
      <c r="AE273" s="1"/>
      <c r="AF273" s="1"/>
    </row>
    <row r="274" spans="1:32" ht="15.75" customHeight="1">
      <c r="A274" s="16"/>
      <c r="B274" s="1"/>
      <c r="C274" s="1"/>
      <c r="D274" s="1"/>
      <c r="E274" s="364"/>
      <c r="F274" s="1"/>
      <c r="G274" s="365"/>
      <c r="H274" s="365"/>
      <c r="I274" s="365"/>
      <c r="J274" s="366"/>
      <c r="K274" s="367"/>
      <c r="L274" s="365"/>
      <c r="M274" s="365"/>
      <c r="N274" s="67"/>
      <c r="O274" s="366"/>
      <c r="P274" s="16"/>
      <c r="Q274" s="16"/>
      <c r="R274" s="16"/>
      <c r="S274" s="16"/>
      <c r="T274" s="16"/>
      <c r="U274" s="16"/>
      <c r="V274" s="16"/>
      <c r="W274" s="16"/>
      <c r="X274" s="16"/>
      <c r="Y274" s="1"/>
      <c r="Z274" s="1"/>
      <c r="AA274" s="1"/>
      <c r="AB274" s="1"/>
      <c r="AC274" s="1"/>
      <c r="AD274" s="1"/>
      <c r="AE274" s="1"/>
      <c r="AF274" s="1"/>
    </row>
    <row r="275" spans="1:32" ht="15.75" customHeight="1">
      <c r="A275" s="16"/>
      <c r="B275" s="1"/>
      <c r="C275" s="1"/>
      <c r="D275" s="1"/>
      <c r="E275" s="364"/>
      <c r="F275" s="1"/>
      <c r="G275" s="365"/>
      <c r="H275" s="365"/>
      <c r="I275" s="365"/>
      <c r="J275" s="366"/>
      <c r="K275" s="367"/>
      <c r="L275" s="365"/>
      <c r="M275" s="365"/>
      <c r="N275" s="67"/>
      <c r="O275" s="366"/>
      <c r="P275" s="16"/>
      <c r="Q275" s="16"/>
      <c r="R275" s="16"/>
      <c r="S275" s="16"/>
      <c r="T275" s="16"/>
      <c r="U275" s="16"/>
      <c r="V275" s="16"/>
      <c r="W275" s="16"/>
      <c r="X275" s="16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>
      <c r="A276" s="16"/>
      <c r="B276" s="1"/>
      <c r="C276" s="1"/>
      <c r="D276" s="1"/>
      <c r="E276" s="364"/>
      <c r="F276" s="1"/>
      <c r="G276" s="365"/>
      <c r="H276" s="365"/>
      <c r="I276" s="365"/>
      <c r="J276" s="366"/>
      <c r="K276" s="367"/>
      <c r="L276" s="365"/>
      <c r="M276" s="365"/>
      <c r="N276" s="67"/>
      <c r="O276" s="366"/>
      <c r="P276" s="16"/>
      <c r="Q276" s="16"/>
      <c r="R276" s="16"/>
      <c r="S276" s="16"/>
      <c r="T276" s="16"/>
      <c r="U276" s="16"/>
      <c r="V276" s="16"/>
      <c r="W276" s="16"/>
      <c r="X276" s="16"/>
      <c r="Y276" s="1"/>
      <c r="Z276" s="1"/>
      <c r="AA276" s="1"/>
      <c r="AB276" s="1"/>
      <c r="AC276" s="1"/>
      <c r="AD276" s="1"/>
      <c r="AE276" s="1"/>
      <c r="AF276" s="1"/>
    </row>
    <row r="277" spans="1:32" ht="15.75" customHeight="1">
      <c r="A277" s="16"/>
      <c r="B277" s="1"/>
      <c r="C277" s="1"/>
      <c r="D277" s="1"/>
      <c r="E277" s="364"/>
      <c r="F277" s="1"/>
      <c r="G277" s="365"/>
      <c r="H277" s="365"/>
      <c r="I277" s="365"/>
      <c r="J277" s="366"/>
      <c r="K277" s="367"/>
      <c r="L277" s="365"/>
      <c r="M277" s="365"/>
      <c r="N277" s="67"/>
      <c r="O277" s="366"/>
      <c r="P277" s="16"/>
      <c r="Q277" s="16"/>
      <c r="R277" s="16"/>
      <c r="S277" s="16"/>
      <c r="T277" s="16"/>
      <c r="U277" s="16"/>
      <c r="V277" s="16"/>
      <c r="W277" s="16"/>
      <c r="X277" s="16"/>
      <c r="Y277" s="1"/>
      <c r="Z277" s="1"/>
      <c r="AA277" s="1"/>
      <c r="AB277" s="1"/>
      <c r="AC277" s="1"/>
      <c r="AD277" s="1"/>
      <c r="AE277" s="1"/>
      <c r="AF277" s="1"/>
    </row>
    <row r="278" spans="1:32" ht="15.75" customHeight="1">
      <c r="A278" s="16"/>
      <c r="B278" s="1"/>
      <c r="C278" s="1"/>
      <c r="D278" s="1"/>
      <c r="E278" s="364"/>
      <c r="F278" s="1"/>
      <c r="G278" s="365"/>
      <c r="H278" s="365"/>
      <c r="I278" s="365"/>
      <c r="J278" s="366"/>
      <c r="K278" s="367"/>
      <c r="L278" s="365"/>
      <c r="M278" s="365"/>
      <c r="N278" s="67"/>
      <c r="O278" s="366"/>
      <c r="P278" s="16"/>
      <c r="Q278" s="16"/>
      <c r="R278" s="16"/>
      <c r="S278" s="16"/>
      <c r="T278" s="16"/>
      <c r="U278" s="16"/>
      <c r="V278" s="16"/>
      <c r="W278" s="16"/>
      <c r="X278" s="16"/>
      <c r="Y278" s="1"/>
      <c r="Z278" s="1"/>
      <c r="AA278" s="1"/>
      <c r="AB278" s="1"/>
      <c r="AC278" s="1"/>
      <c r="AD278" s="1"/>
      <c r="AE278" s="1"/>
      <c r="AF278" s="1"/>
    </row>
    <row r="279" spans="1:32" ht="15.75" customHeight="1">
      <c r="A279" s="16"/>
      <c r="B279" s="1"/>
      <c r="C279" s="1"/>
      <c r="D279" s="1"/>
      <c r="E279" s="364"/>
      <c r="F279" s="1"/>
      <c r="G279" s="365"/>
      <c r="H279" s="365"/>
      <c r="I279" s="365"/>
      <c r="J279" s="366"/>
      <c r="K279" s="367"/>
      <c r="L279" s="365"/>
      <c r="M279" s="365"/>
      <c r="N279" s="67"/>
      <c r="O279" s="366"/>
      <c r="P279" s="16"/>
      <c r="Q279" s="16"/>
      <c r="R279" s="16"/>
      <c r="S279" s="16"/>
      <c r="T279" s="16"/>
      <c r="U279" s="16"/>
      <c r="V279" s="16"/>
      <c r="W279" s="16"/>
      <c r="X279" s="16"/>
      <c r="Y279" s="1"/>
      <c r="Z279" s="1"/>
      <c r="AA279" s="1"/>
      <c r="AB279" s="1"/>
      <c r="AC279" s="1"/>
      <c r="AD279" s="1"/>
      <c r="AE279" s="1"/>
      <c r="AF279" s="1"/>
    </row>
    <row r="280" spans="1:32" ht="15.75" customHeight="1">
      <c r="A280" s="16"/>
      <c r="B280" s="1"/>
      <c r="C280" s="1"/>
      <c r="D280" s="1"/>
      <c r="E280" s="364"/>
      <c r="F280" s="1"/>
      <c r="G280" s="365"/>
      <c r="H280" s="365"/>
      <c r="I280" s="365"/>
      <c r="J280" s="366"/>
      <c r="K280" s="367"/>
      <c r="L280" s="365"/>
      <c r="M280" s="365"/>
      <c r="N280" s="67"/>
      <c r="O280" s="366"/>
      <c r="P280" s="16"/>
      <c r="Q280" s="16"/>
      <c r="R280" s="16"/>
      <c r="S280" s="16"/>
      <c r="T280" s="16"/>
      <c r="U280" s="16"/>
      <c r="V280" s="16"/>
      <c r="W280" s="16"/>
      <c r="X280" s="16"/>
      <c r="Y280" s="1"/>
      <c r="Z280" s="1"/>
      <c r="AA280" s="1"/>
      <c r="AB280" s="1"/>
      <c r="AC280" s="1"/>
      <c r="AD280" s="1"/>
      <c r="AE280" s="1"/>
      <c r="AF280" s="1"/>
    </row>
    <row r="281" spans="1:32" ht="15.75" customHeight="1">
      <c r="A281" s="16"/>
      <c r="B281" s="1"/>
      <c r="C281" s="1"/>
      <c r="D281" s="1"/>
      <c r="E281" s="364"/>
      <c r="F281" s="1"/>
      <c r="G281" s="365"/>
      <c r="H281" s="365"/>
      <c r="I281" s="365"/>
      <c r="J281" s="366"/>
      <c r="K281" s="367"/>
      <c r="L281" s="365"/>
      <c r="M281" s="365"/>
      <c r="N281" s="67"/>
      <c r="O281" s="366"/>
      <c r="P281" s="16"/>
      <c r="Q281" s="16"/>
      <c r="R281" s="16"/>
      <c r="S281" s="16"/>
      <c r="T281" s="16"/>
      <c r="U281" s="16"/>
      <c r="V281" s="16"/>
      <c r="W281" s="16"/>
      <c r="X281" s="16"/>
      <c r="Y281" s="1"/>
      <c r="Z281" s="1"/>
      <c r="AA281" s="1"/>
      <c r="AB281" s="1"/>
      <c r="AC281" s="1"/>
      <c r="AD281" s="1"/>
      <c r="AE281" s="1"/>
      <c r="AF281" s="1"/>
    </row>
    <row r="282" spans="1:32" ht="15.75" customHeight="1">
      <c r="A282" s="16"/>
      <c r="B282" s="1"/>
      <c r="C282" s="1"/>
      <c r="D282" s="1"/>
      <c r="E282" s="364"/>
      <c r="F282" s="1"/>
      <c r="G282" s="365"/>
      <c r="H282" s="365"/>
      <c r="I282" s="365"/>
      <c r="J282" s="366"/>
      <c r="K282" s="367"/>
      <c r="L282" s="365"/>
      <c r="M282" s="365"/>
      <c r="N282" s="67"/>
      <c r="O282" s="366"/>
      <c r="P282" s="16"/>
      <c r="Q282" s="16"/>
      <c r="R282" s="16"/>
      <c r="S282" s="16"/>
      <c r="T282" s="16"/>
      <c r="U282" s="16"/>
      <c r="V282" s="16"/>
      <c r="W282" s="16"/>
      <c r="X282" s="16"/>
      <c r="Y282" s="1"/>
      <c r="Z282" s="1"/>
      <c r="AA282" s="1"/>
      <c r="AB282" s="1"/>
      <c r="AC282" s="1"/>
      <c r="AD282" s="1"/>
      <c r="AE282" s="1"/>
      <c r="AF282" s="1"/>
    </row>
    <row r="283" spans="1:32" ht="15.75" customHeight="1">
      <c r="A283" s="16"/>
      <c r="B283" s="1"/>
      <c r="C283" s="1"/>
      <c r="D283" s="1"/>
      <c r="E283" s="364"/>
      <c r="F283" s="1"/>
      <c r="G283" s="365"/>
      <c r="H283" s="365"/>
      <c r="I283" s="365"/>
      <c r="J283" s="366"/>
      <c r="K283" s="367"/>
      <c r="L283" s="365"/>
      <c r="M283" s="365"/>
      <c r="N283" s="67"/>
      <c r="O283" s="366"/>
      <c r="P283" s="16"/>
      <c r="Q283" s="16"/>
      <c r="R283" s="16"/>
      <c r="S283" s="16"/>
      <c r="T283" s="16"/>
      <c r="U283" s="16"/>
      <c r="V283" s="16"/>
      <c r="W283" s="16"/>
      <c r="X283" s="16"/>
      <c r="Y283" s="1"/>
      <c r="Z283" s="1"/>
      <c r="AA283" s="1"/>
      <c r="AB283" s="1"/>
      <c r="AC283" s="1"/>
      <c r="AD283" s="1"/>
      <c r="AE283" s="1"/>
      <c r="AF283" s="1"/>
    </row>
    <row r="284" spans="1:32" ht="15.75" customHeight="1">
      <c r="A284" s="16"/>
      <c r="B284" s="1"/>
      <c r="C284" s="1"/>
      <c r="D284" s="1"/>
      <c r="E284" s="364"/>
      <c r="F284" s="1"/>
      <c r="G284" s="365"/>
      <c r="H284" s="365"/>
      <c r="I284" s="365"/>
      <c r="J284" s="366"/>
      <c r="K284" s="367"/>
      <c r="L284" s="365"/>
      <c r="M284" s="365"/>
      <c r="N284" s="67"/>
      <c r="O284" s="366"/>
      <c r="P284" s="16"/>
      <c r="Q284" s="16"/>
      <c r="R284" s="16"/>
      <c r="S284" s="16"/>
      <c r="T284" s="16"/>
      <c r="U284" s="16"/>
      <c r="V284" s="16"/>
      <c r="W284" s="16"/>
      <c r="X284" s="16"/>
      <c r="Y284" s="1"/>
      <c r="Z284" s="1"/>
      <c r="AA284" s="1"/>
      <c r="AB284" s="1"/>
      <c r="AC284" s="1"/>
      <c r="AD284" s="1"/>
      <c r="AE284" s="1"/>
      <c r="AF284" s="1"/>
    </row>
    <row r="285" spans="1:32" ht="15.75" customHeight="1">
      <c r="A285" s="16"/>
      <c r="B285" s="1"/>
      <c r="C285" s="1"/>
      <c r="D285" s="1"/>
      <c r="E285" s="364"/>
      <c r="F285" s="1"/>
      <c r="G285" s="365"/>
      <c r="H285" s="365"/>
      <c r="I285" s="365"/>
      <c r="J285" s="366"/>
      <c r="K285" s="367"/>
      <c r="L285" s="365"/>
      <c r="M285" s="365"/>
      <c r="N285" s="67"/>
      <c r="O285" s="366"/>
      <c r="P285" s="16"/>
      <c r="Q285" s="16"/>
      <c r="R285" s="16"/>
      <c r="S285" s="16"/>
      <c r="T285" s="16"/>
      <c r="U285" s="16"/>
      <c r="V285" s="16"/>
      <c r="W285" s="16"/>
      <c r="X285" s="16"/>
      <c r="Y285" s="1"/>
      <c r="Z285" s="1"/>
      <c r="AA285" s="1"/>
      <c r="AB285" s="1"/>
      <c r="AC285" s="1"/>
      <c r="AD285" s="1"/>
      <c r="AE285" s="1"/>
      <c r="AF285" s="1"/>
    </row>
    <row r="286" spans="1:32" ht="15.75" customHeight="1">
      <c r="A286" s="16"/>
      <c r="B286" s="1"/>
      <c r="C286" s="1"/>
      <c r="D286" s="1"/>
      <c r="E286" s="364"/>
      <c r="F286" s="1"/>
      <c r="G286" s="365"/>
      <c r="H286" s="365"/>
      <c r="I286" s="365"/>
      <c r="J286" s="366"/>
      <c r="K286" s="367"/>
      <c r="L286" s="365"/>
      <c r="M286" s="365"/>
      <c r="N286" s="67"/>
      <c r="O286" s="366"/>
      <c r="P286" s="16"/>
      <c r="Q286" s="16"/>
      <c r="R286" s="16"/>
      <c r="S286" s="16"/>
      <c r="T286" s="16"/>
      <c r="U286" s="16"/>
      <c r="V286" s="16"/>
      <c r="W286" s="16"/>
      <c r="X286" s="16"/>
      <c r="Y286" s="1"/>
      <c r="Z286" s="1"/>
      <c r="AA286" s="1"/>
      <c r="AB286" s="1"/>
      <c r="AC286" s="1"/>
      <c r="AD286" s="1"/>
      <c r="AE286" s="1"/>
      <c r="AF286" s="1"/>
    </row>
    <row r="287" spans="1:32" ht="15.75" customHeight="1">
      <c r="A287" s="16"/>
      <c r="B287" s="1"/>
      <c r="C287" s="1"/>
      <c r="D287" s="1"/>
      <c r="E287" s="364"/>
      <c r="F287" s="1"/>
      <c r="G287" s="365"/>
      <c r="H287" s="365"/>
      <c r="I287" s="365"/>
      <c r="J287" s="366"/>
      <c r="K287" s="367"/>
      <c r="L287" s="365"/>
      <c r="M287" s="365"/>
      <c r="N287" s="67"/>
      <c r="O287" s="366"/>
      <c r="P287" s="16"/>
      <c r="Q287" s="16"/>
      <c r="R287" s="16"/>
      <c r="S287" s="16"/>
      <c r="T287" s="16"/>
      <c r="U287" s="16"/>
      <c r="V287" s="16"/>
      <c r="W287" s="16"/>
      <c r="X287" s="16"/>
      <c r="Y287" s="1"/>
      <c r="Z287" s="1"/>
      <c r="AA287" s="1"/>
      <c r="AB287" s="1"/>
      <c r="AC287" s="1"/>
      <c r="AD287" s="1"/>
      <c r="AE287" s="1"/>
      <c r="AF287" s="1"/>
    </row>
    <row r="288" spans="1:32" ht="15.75" customHeight="1">
      <c r="A288" s="16"/>
      <c r="B288" s="1"/>
      <c r="C288" s="1"/>
      <c r="D288" s="1"/>
      <c r="E288" s="364"/>
      <c r="F288" s="1"/>
      <c r="G288" s="365"/>
      <c r="H288" s="365"/>
      <c r="I288" s="365"/>
      <c r="J288" s="366"/>
      <c r="K288" s="367"/>
      <c r="L288" s="365"/>
      <c r="M288" s="365"/>
      <c r="N288" s="67"/>
      <c r="O288" s="366"/>
      <c r="P288" s="16"/>
      <c r="Q288" s="16"/>
      <c r="R288" s="16"/>
      <c r="S288" s="16"/>
      <c r="T288" s="16"/>
      <c r="U288" s="16"/>
      <c r="V288" s="16"/>
      <c r="W288" s="16"/>
      <c r="X288" s="16"/>
      <c r="Y288" s="1"/>
      <c r="Z288" s="1"/>
      <c r="AA288" s="1"/>
      <c r="AB288" s="1"/>
      <c r="AC288" s="1"/>
      <c r="AD288" s="1"/>
      <c r="AE288" s="1"/>
      <c r="AF288" s="1"/>
    </row>
    <row r="289" spans="1:32" ht="15.75" customHeight="1">
      <c r="A289" s="16"/>
      <c r="B289" s="1"/>
      <c r="C289" s="1"/>
      <c r="D289" s="1"/>
      <c r="E289" s="364"/>
      <c r="F289" s="1"/>
      <c r="G289" s="365"/>
      <c r="H289" s="365"/>
      <c r="I289" s="365"/>
      <c r="J289" s="366"/>
      <c r="K289" s="367"/>
      <c r="L289" s="365"/>
      <c r="M289" s="365"/>
      <c r="N289" s="67"/>
      <c r="O289" s="366"/>
      <c r="P289" s="16"/>
      <c r="Q289" s="16"/>
      <c r="R289" s="16"/>
      <c r="S289" s="16"/>
      <c r="T289" s="16"/>
      <c r="U289" s="16"/>
      <c r="V289" s="16"/>
      <c r="W289" s="16"/>
      <c r="X289" s="16"/>
      <c r="Y289" s="1"/>
      <c r="Z289" s="1"/>
      <c r="AA289" s="1"/>
      <c r="AB289" s="1"/>
      <c r="AC289" s="1"/>
      <c r="AD289" s="1"/>
      <c r="AE289" s="1"/>
      <c r="AF289" s="1"/>
    </row>
    <row r="290" spans="1:32" ht="15.75" customHeight="1">
      <c r="A290" s="16"/>
      <c r="B290" s="1"/>
      <c r="C290" s="1"/>
      <c r="D290" s="1"/>
      <c r="E290" s="364"/>
      <c r="F290" s="1"/>
      <c r="G290" s="365"/>
      <c r="H290" s="365"/>
      <c r="I290" s="365"/>
      <c r="J290" s="366"/>
      <c r="K290" s="367"/>
      <c r="L290" s="365"/>
      <c r="M290" s="365"/>
      <c r="N290" s="67"/>
      <c r="O290" s="366"/>
      <c r="P290" s="16"/>
      <c r="Q290" s="16"/>
      <c r="R290" s="16"/>
      <c r="S290" s="16"/>
      <c r="T290" s="16"/>
      <c r="U290" s="16"/>
      <c r="V290" s="16"/>
      <c r="W290" s="16"/>
      <c r="X290" s="16"/>
      <c r="Y290" s="1"/>
      <c r="Z290" s="1"/>
      <c r="AA290" s="1"/>
      <c r="AB290" s="1"/>
      <c r="AC290" s="1"/>
      <c r="AD290" s="1"/>
      <c r="AE290" s="1"/>
      <c r="AF290" s="1"/>
    </row>
    <row r="291" spans="1:32" ht="15.75" customHeight="1">
      <c r="A291" s="16"/>
      <c r="B291" s="1"/>
      <c r="C291" s="1"/>
      <c r="D291" s="1"/>
      <c r="E291" s="364"/>
      <c r="F291" s="1"/>
      <c r="G291" s="365"/>
      <c r="H291" s="365"/>
      <c r="I291" s="365"/>
      <c r="J291" s="366"/>
      <c r="K291" s="367"/>
      <c r="L291" s="365"/>
      <c r="M291" s="365"/>
      <c r="N291" s="67"/>
      <c r="O291" s="366"/>
      <c r="P291" s="16"/>
      <c r="Q291" s="16"/>
      <c r="R291" s="16"/>
      <c r="S291" s="16"/>
      <c r="T291" s="16"/>
      <c r="U291" s="16"/>
      <c r="V291" s="16"/>
      <c r="W291" s="16"/>
      <c r="X291" s="16"/>
      <c r="Y291" s="1"/>
      <c r="Z291" s="1"/>
      <c r="AA291" s="1"/>
      <c r="AB291" s="1"/>
      <c r="AC291" s="1"/>
      <c r="AD291" s="1"/>
      <c r="AE291" s="1"/>
      <c r="AF291" s="1"/>
    </row>
    <row r="292" spans="1:32" ht="15.75" customHeight="1">
      <c r="A292" s="16"/>
      <c r="B292" s="1"/>
      <c r="C292" s="1"/>
      <c r="D292" s="1"/>
      <c r="E292" s="364"/>
      <c r="F292" s="1"/>
      <c r="G292" s="365"/>
      <c r="H292" s="365"/>
      <c r="I292" s="365"/>
      <c r="J292" s="366"/>
      <c r="K292" s="367"/>
      <c r="L292" s="365"/>
      <c r="M292" s="365"/>
      <c r="N292" s="67"/>
      <c r="O292" s="366"/>
      <c r="P292" s="16"/>
      <c r="Q292" s="16"/>
      <c r="R292" s="16"/>
      <c r="S292" s="16"/>
      <c r="T292" s="16"/>
      <c r="U292" s="16"/>
      <c r="V292" s="16"/>
      <c r="W292" s="16"/>
      <c r="X292" s="16"/>
      <c r="Y292" s="1"/>
      <c r="Z292" s="1"/>
      <c r="AA292" s="1"/>
      <c r="AB292" s="1"/>
      <c r="AC292" s="1"/>
      <c r="AD292" s="1"/>
      <c r="AE292" s="1"/>
      <c r="AF292" s="1"/>
    </row>
    <row r="293" spans="1:32" ht="15.75" customHeight="1">
      <c r="A293" s="16"/>
      <c r="B293" s="1"/>
      <c r="C293" s="1"/>
      <c r="D293" s="1"/>
      <c r="E293" s="364"/>
      <c r="F293" s="1"/>
      <c r="G293" s="365"/>
      <c r="H293" s="365"/>
      <c r="I293" s="365"/>
      <c r="J293" s="366"/>
      <c r="K293" s="367"/>
      <c r="L293" s="365"/>
      <c r="M293" s="365"/>
      <c r="N293" s="67"/>
      <c r="O293" s="366"/>
      <c r="P293" s="16"/>
      <c r="Q293" s="16"/>
      <c r="R293" s="16"/>
      <c r="S293" s="16"/>
      <c r="T293" s="16"/>
      <c r="U293" s="16"/>
      <c r="V293" s="16"/>
      <c r="W293" s="16"/>
      <c r="X293" s="16"/>
      <c r="Y293" s="1"/>
      <c r="Z293" s="1"/>
      <c r="AA293" s="1"/>
      <c r="AB293" s="1"/>
      <c r="AC293" s="1"/>
      <c r="AD293" s="1"/>
      <c r="AE293" s="1"/>
      <c r="AF293" s="1"/>
    </row>
    <row r="294" spans="1:32" ht="15.75" customHeight="1">
      <c r="A294" s="16"/>
      <c r="B294" s="1"/>
      <c r="C294" s="1"/>
      <c r="D294" s="1"/>
      <c r="E294" s="364"/>
      <c r="F294" s="1"/>
      <c r="G294" s="365"/>
      <c r="H294" s="365"/>
      <c r="I294" s="365"/>
      <c r="J294" s="366"/>
      <c r="K294" s="367"/>
      <c r="L294" s="365"/>
      <c r="M294" s="365"/>
      <c r="N294" s="67"/>
      <c r="O294" s="366"/>
      <c r="P294" s="16"/>
      <c r="Q294" s="16"/>
      <c r="R294" s="16"/>
      <c r="S294" s="16"/>
      <c r="T294" s="16"/>
      <c r="U294" s="16"/>
      <c r="V294" s="16"/>
      <c r="W294" s="16"/>
      <c r="X294" s="16"/>
      <c r="Y294" s="1"/>
      <c r="Z294" s="1"/>
      <c r="AA294" s="1"/>
      <c r="AB294" s="1"/>
      <c r="AC294" s="1"/>
      <c r="AD294" s="1"/>
      <c r="AE294" s="1"/>
      <c r="AF294" s="1"/>
    </row>
    <row r="295" spans="1:32" ht="15.75" customHeight="1">
      <c r="A295" s="16"/>
      <c r="B295" s="1"/>
      <c r="C295" s="1"/>
      <c r="D295" s="1"/>
      <c r="E295" s="364"/>
      <c r="F295" s="1"/>
      <c r="G295" s="365"/>
      <c r="H295" s="365"/>
      <c r="I295" s="365"/>
      <c r="J295" s="366"/>
      <c r="K295" s="367"/>
      <c r="L295" s="365"/>
      <c r="M295" s="365"/>
      <c r="N295" s="67"/>
      <c r="O295" s="366"/>
      <c r="P295" s="16"/>
      <c r="Q295" s="16"/>
      <c r="R295" s="16"/>
      <c r="S295" s="16"/>
      <c r="T295" s="16"/>
      <c r="U295" s="16"/>
      <c r="V295" s="16"/>
      <c r="W295" s="16"/>
      <c r="X295" s="16"/>
      <c r="Y295" s="1"/>
      <c r="Z295" s="1"/>
      <c r="AA295" s="1"/>
      <c r="AB295" s="1"/>
      <c r="AC295" s="1"/>
      <c r="AD295" s="1"/>
      <c r="AE295" s="1"/>
      <c r="AF295" s="1"/>
    </row>
    <row r="296" spans="1:32" ht="15.75" customHeight="1">
      <c r="A296" s="16"/>
      <c r="B296" s="1"/>
      <c r="C296" s="1"/>
      <c r="D296" s="1"/>
      <c r="E296" s="364"/>
      <c r="F296" s="1"/>
      <c r="G296" s="365"/>
      <c r="H296" s="365"/>
      <c r="I296" s="365"/>
      <c r="J296" s="366"/>
      <c r="K296" s="367"/>
      <c r="L296" s="365"/>
      <c r="M296" s="365"/>
      <c r="N296" s="67"/>
      <c r="O296" s="366"/>
      <c r="P296" s="16"/>
      <c r="Q296" s="16"/>
      <c r="R296" s="16"/>
      <c r="S296" s="16"/>
      <c r="T296" s="16"/>
      <c r="U296" s="16"/>
      <c r="V296" s="16"/>
      <c r="W296" s="16"/>
      <c r="X296" s="16"/>
      <c r="Y296" s="1"/>
      <c r="Z296" s="1"/>
      <c r="AA296" s="1"/>
      <c r="AB296" s="1"/>
      <c r="AC296" s="1"/>
      <c r="AD296" s="1"/>
      <c r="AE296" s="1"/>
      <c r="AF296" s="1"/>
    </row>
    <row r="297" spans="1:32" ht="15.75" customHeight="1">
      <c r="A297" s="16"/>
      <c r="B297" s="1"/>
      <c r="C297" s="1"/>
      <c r="D297" s="1"/>
      <c r="E297" s="364"/>
      <c r="F297" s="1"/>
      <c r="G297" s="365"/>
      <c r="H297" s="365"/>
      <c r="I297" s="365"/>
      <c r="J297" s="366"/>
      <c r="K297" s="367"/>
      <c r="L297" s="365"/>
      <c r="M297" s="365"/>
      <c r="N297" s="67"/>
      <c r="O297" s="366"/>
      <c r="P297" s="16"/>
      <c r="Q297" s="16"/>
      <c r="R297" s="16"/>
      <c r="S297" s="16"/>
      <c r="T297" s="16"/>
      <c r="U297" s="16"/>
      <c r="V297" s="16"/>
      <c r="W297" s="16"/>
      <c r="X297" s="16"/>
      <c r="Y297" s="1"/>
      <c r="Z297" s="1"/>
      <c r="AA297" s="1"/>
      <c r="AB297" s="1"/>
      <c r="AC297" s="1"/>
      <c r="AD297" s="1"/>
      <c r="AE297" s="1"/>
      <c r="AF297" s="1"/>
    </row>
    <row r="298" spans="1:32" ht="15.75" customHeight="1">
      <c r="A298" s="16"/>
      <c r="B298" s="1"/>
      <c r="C298" s="1"/>
      <c r="D298" s="1"/>
      <c r="E298" s="364"/>
      <c r="F298" s="1"/>
      <c r="G298" s="365"/>
      <c r="H298" s="365"/>
      <c r="I298" s="365"/>
      <c r="J298" s="366"/>
      <c r="K298" s="367"/>
      <c r="L298" s="365"/>
      <c r="M298" s="365"/>
      <c r="N298" s="67"/>
      <c r="O298" s="366"/>
      <c r="P298" s="16"/>
      <c r="Q298" s="16"/>
      <c r="R298" s="16"/>
      <c r="S298" s="16"/>
      <c r="T298" s="16"/>
      <c r="U298" s="16"/>
      <c r="V298" s="16"/>
      <c r="W298" s="16"/>
      <c r="X298" s="16"/>
      <c r="Y298" s="1"/>
      <c r="Z298" s="1"/>
      <c r="AA298" s="1"/>
      <c r="AB298" s="1"/>
      <c r="AC298" s="1"/>
      <c r="AD298" s="1"/>
      <c r="AE298" s="1"/>
      <c r="AF298" s="1"/>
    </row>
    <row r="299" spans="1:32" ht="15.75" customHeight="1">
      <c r="A299" s="16"/>
      <c r="B299" s="1"/>
      <c r="C299" s="1"/>
      <c r="D299" s="1"/>
      <c r="E299" s="364"/>
      <c r="F299" s="1"/>
      <c r="G299" s="365"/>
      <c r="H299" s="365"/>
      <c r="I299" s="365"/>
      <c r="J299" s="366"/>
      <c r="K299" s="367"/>
      <c r="L299" s="365"/>
      <c r="M299" s="365"/>
      <c r="N299" s="67"/>
      <c r="O299" s="366"/>
      <c r="P299" s="16"/>
      <c r="Q299" s="16"/>
      <c r="R299" s="16"/>
      <c r="S299" s="16"/>
      <c r="T299" s="16"/>
      <c r="U299" s="16"/>
      <c r="V299" s="16"/>
      <c r="W299" s="16"/>
      <c r="X299" s="16"/>
      <c r="Y299" s="1"/>
      <c r="Z299" s="1"/>
      <c r="AA299" s="1"/>
      <c r="AB299" s="1"/>
      <c r="AC299" s="1"/>
      <c r="AD299" s="1"/>
      <c r="AE299" s="1"/>
      <c r="AF299" s="1"/>
    </row>
    <row r="300" spans="1:32" ht="15.75" customHeight="1">
      <c r="A300" s="16"/>
      <c r="B300" s="1"/>
      <c r="C300" s="1"/>
      <c r="D300" s="1"/>
      <c r="E300" s="364"/>
      <c r="F300" s="1"/>
      <c r="G300" s="365"/>
      <c r="H300" s="365"/>
      <c r="I300" s="365"/>
      <c r="J300" s="366"/>
      <c r="K300" s="367"/>
      <c r="L300" s="365"/>
      <c r="M300" s="365"/>
      <c r="N300" s="67"/>
      <c r="O300" s="366"/>
      <c r="P300" s="16"/>
      <c r="Q300" s="16"/>
      <c r="R300" s="16"/>
      <c r="S300" s="16"/>
      <c r="T300" s="16"/>
      <c r="U300" s="16"/>
      <c r="V300" s="16"/>
      <c r="W300" s="16"/>
      <c r="X300" s="16"/>
      <c r="Y300" s="1"/>
      <c r="Z300" s="1"/>
      <c r="AA300" s="1"/>
      <c r="AB300" s="1"/>
      <c r="AC300" s="1"/>
      <c r="AD300" s="1"/>
      <c r="AE300" s="1"/>
      <c r="AF300" s="1"/>
    </row>
    <row r="301" spans="1:32" ht="15.75" customHeight="1">
      <c r="A301" s="16"/>
      <c r="B301" s="1"/>
      <c r="C301" s="1"/>
      <c r="D301" s="1"/>
      <c r="E301" s="364"/>
      <c r="F301" s="1"/>
      <c r="G301" s="365"/>
      <c r="H301" s="365"/>
      <c r="I301" s="365"/>
      <c r="J301" s="366"/>
      <c r="K301" s="367"/>
      <c r="L301" s="365"/>
      <c r="M301" s="365"/>
      <c r="N301" s="67"/>
      <c r="O301" s="366"/>
      <c r="P301" s="16"/>
      <c r="Q301" s="16"/>
      <c r="R301" s="16"/>
      <c r="S301" s="16"/>
      <c r="T301" s="16"/>
      <c r="U301" s="16"/>
      <c r="V301" s="16"/>
      <c r="W301" s="16"/>
      <c r="X301" s="16"/>
      <c r="Y301" s="1"/>
      <c r="Z301" s="1"/>
      <c r="AA301" s="1"/>
      <c r="AB301" s="1"/>
      <c r="AC301" s="1"/>
      <c r="AD301" s="1"/>
      <c r="AE301" s="1"/>
      <c r="AF301" s="1"/>
    </row>
    <row r="302" spans="1:32" ht="15.75" customHeight="1">
      <c r="A302" s="16"/>
      <c r="B302" s="1"/>
      <c r="C302" s="1"/>
      <c r="D302" s="1"/>
      <c r="E302" s="364"/>
      <c r="F302" s="1"/>
      <c r="G302" s="365"/>
      <c r="H302" s="365"/>
      <c r="I302" s="365"/>
      <c r="J302" s="366"/>
      <c r="K302" s="367"/>
      <c r="L302" s="365"/>
      <c r="M302" s="365"/>
      <c r="N302" s="67"/>
      <c r="O302" s="366"/>
      <c r="P302" s="16"/>
      <c r="Q302" s="16"/>
      <c r="R302" s="16"/>
      <c r="S302" s="16"/>
      <c r="T302" s="16"/>
      <c r="U302" s="16"/>
      <c r="V302" s="16"/>
      <c r="W302" s="16"/>
      <c r="X302" s="16"/>
      <c r="Y302" s="1"/>
      <c r="Z302" s="1"/>
      <c r="AA302" s="1"/>
      <c r="AB302" s="1"/>
      <c r="AC302" s="1"/>
      <c r="AD302" s="1"/>
      <c r="AE302" s="1"/>
      <c r="AF302" s="1"/>
    </row>
    <row r="303" spans="1:32" ht="15.75" customHeight="1">
      <c r="A303" s="16"/>
      <c r="B303" s="1"/>
      <c r="C303" s="1"/>
      <c r="D303" s="1"/>
      <c r="E303" s="364"/>
      <c r="F303" s="1"/>
      <c r="G303" s="365"/>
      <c r="H303" s="365"/>
      <c r="I303" s="365"/>
      <c r="J303" s="366"/>
      <c r="K303" s="367"/>
      <c r="L303" s="365"/>
      <c r="M303" s="365"/>
      <c r="N303" s="67"/>
      <c r="O303" s="366"/>
      <c r="P303" s="16"/>
      <c r="Q303" s="16"/>
      <c r="R303" s="16"/>
      <c r="S303" s="16"/>
      <c r="T303" s="16"/>
      <c r="U303" s="16"/>
      <c r="V303" s="16"/>
      <c r="W303" s="16"/>
      <c r="X303" s="16"/>
      <c r="Y303" s="1"/>
      <c r="Z303" s="1"/>
      <c r="AA303" s="1"/>
      <c r="AB303" s="1"/>
      <c r="AC303" s="1"/>
      <c r="AD303" s="1"/>
      <c r="AE303" s="1"/>
      <c r="AF303" s="1"/>
    </row>
    <row r="304" spans="1:32" ht="15.75" customHeight="1">
      <c r="A304" s="16"/>
      <c r="B304" s="1"/>
      <c r="C304" s="1"/>
      <c r="D304" s="1"/>
      <c r="E304" s="364"/>
      <c r="F304" s="1"/>
      <c r="G304" s="365"/>
      <c r="H304" s="365"/>
      <c r="I304" s="365"/>
      <c r="J304" s="366"/>
      <c r="K304" s="367"/>
      <c r="L304" s="365"/>
      <c r="M304" s="365"/>
      <c r="N304" s="67"/>
      <c r="O304" s="366"/>
      <c r="P304" s="16"/>
      <c r="Q304" s="16"/>
      <c r="R304" s="16"/>
      <c r="S304" s="16"/>
      <c r="T304" s="16"/>
      <c r="U304" s="16"/>
      <c r="V304" s="16"/>
      <c r="W304" s="16"/>
      <c r="X304" s="16"/>
      <c r="Y304" s="1"/>
      <c r="Z304" s="1"/>
      <c r="AA304" s="1"/>
      <c r="AB304" s="1"/>
      <c r="AC304" s="1"/>
      <c r="AD304" s="1"/>
      <c r="AE304" s="1"/>
      <c r="AF304" s="1"/>
    </row>
    <row r="305" spans="1:32" ht="15.75" customHeight="1">
      <c r="A305" s="16"/>
      <c r="B305" s="1"/>
      <c r="C305" s="1"/>
      <c r="D305" s="1"/>
      <c r="E305" s="364"/>
      <c r="F305" s="1"/>
      <c r="G305" s="365"/>
      <c r="H305" s="365"/>
      <c r="I305" s="365"/>
      <c r="J305" s="366"/>
      <c r="K305" s="367"/>
      <c r="L305" s="365"/>
      <c r="M305" s="365"/>
      <c r="N305" s="67"/>
      <c r="O305" s="366"/>
      <c r="P305" s="16"/>
      <c r="Q305" s="16"/>
      <c r="R305" s="16"/>
      <c r="S305" s="16"/>
      <c r="T305" s="16"/>
      <c r="U305" s="16"/>
      <c r="V305" s="16"/>
      <c r="W305" s="16"/>
      <c r="X305" s="16"/>
      <c r="Y305" s="1"/>
      <c r="Z305" s="1"/>
      <c r="AA305" s="1"/>
      <c r="AB305" s="1"/>
      <c r="AC305" s="1"/>
      <c r="AD305" s="1"/>
      <c r="AE305" s="1"/>
      <c r="AF305" s="1"/>
    </row>
    <row r="306" spans="1:32" ht="15.75" customHeight="1">
      <c r="A306" s="16"/>
      <c r="B306" s="1"/>
      <c r="C306" s="1"/>
      <c r="D306" s="1"/>
      <c r="E306" s="364"/>
      <c r="F306" s="1"/>
      <c r="G306" s="365"/>
      <c r="H306" s="365"/>
      <c r="I306" s="365"/>
      <c r="J306" s="366"/>
      <c r="K306" s="367"/>
      <c r="L306" s="365"/>
      <c r="M306" s="365"/>
      <c r="N306" s="67"/>
      <c r="O306" s="366"/>
      <c r="P306" s="16"/>
      <c r="Q306" s="16"/>
      <c r="R306" s="16"/>
      <c r="S306" s="16"/>
      <c r="T306" s="16"/>
      <c r="U306" s="16"/>
      <c r="V306" s="16"/>
      <c r="W306" s="16"/>
      <c r="X306" s="16"/>
      <c r="Y306" s="1"/>
      <c r="Z306" s="1"/>
      <c r="AA306" s="1"/>
      <c r="AB306" s="1"/>
      <c r="AC306" s="1"/>
      <c r="AD306" s="1"/>
      <c r="AE306" s="1"/>
      <c r="AF306" s="1"/>
    </row>
    <row r="307" spans="1:32" ht="15.75" customHeight="1">
      <c r="A307" s="16"/>
      <c r="B307" s="1"/>
      <c r="C307" s="1"/>
      <c r="D307" s="1"/>
      <c r="E307" s="364"/>
      <c r="F307" s="1"/>
      <c r="G307" s="365"/>
      <c r="H307" s="365"/>
      <c r="I307" s="365"/>
      <c r="J307" s="366"/>
      <c r="K307" s="367"/>
      <c r="L307" s="365"/>
      <c r="M307" s="365"/>
      <c r="N307" s="67"/>
      <c r="O307" s="366"/>
      <c r="P307" s="16"/>
      <c r="Q307" s="16"/>
      <c r="R307" s="16"/>
      <c r="S307" s="16"/>
      <c r="T307" s="16"/>
      <c r="U307" s="16"/>
      <c r="V307" s="16"/>
      <c r="W307" s="16"/>
      <c r="X307" s="16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>
      <c r="A308" s="16"/>
      <c r="B308" s="1"/>
      <c r="C308" s="1"/>
      <c r="D308" s="1"/>
      <c r="E308" s="364"/>
      <c r="F308" s="1"/>
      <c r="G308" s="365"/>
      <c r="H308" s="365"/>
      <c r="I308" s="365"/>
      <c r="J308" s="366"/>
      <c r="K308" s="367"/>
      <c r="L308" s="365"/>
      <c r="M308" s="365"/>
      <c r="N308" s="67"/>
      <c r="O308" s="366"/>
      <c r="P308" s="16"/>
      <c r="Q308" s="16"/>
      <c r="R308" s="16"/>
      <c r="S308" s="16"/>
      <c r="T308" s="16"/>
      <c r="U308" s="16"/>
      <c r="V308" s="16"/>
      <c r="W308" s="16"/>
      <c r="X308" s="16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>
      <c r="A309" s="16"/>
      <c r="B309" s="1"/>
      <c r="C309" s="1"/>
      <c r="D309" s="1"/>
      <c r="E309" s="364"/>
      <c r="F309" s="1"/>
      <c r="G309" s="365"/>
      <c r="H309" s="365"/>
      <c r="I309" s="365"/>
      <c r="J309" s="366"/>
      <c r="K309" s="367"/>
      <c r="L309" s="365"/>
      <c r="M309" s="365"/>
      <c r="N309" s="67"/>
      <c r="O309" s="366"/>
      <c r="P309" s="16"/>
      <c r="Q309" s="16"/>
      <c r="R309" s="16"/>
      <c r="S309" s="16"/>
      <c r="T309" s="16"/>
      <c r="U309" s="16"/>
      <c r="V309" s="16"/>
      <c r="W309" s="16"/>
      <c r="X309" s="16"/>
      <c r="Y309" s="1"/>
      <c r="Z309" s="1"/>
      <c r="AA309" s="1"/>
      <c r="AB309" s="1"/>
      <c r="AC309" s="1"/>
      <c r="AD309" s="1"/>
      <c r="AE309" s="1"/>
      <c r="AF309" s="1"/>
    </row>
    <row r="310" spans="1:32" ht="15.75" customHeight="1">
      <c r="A310" s="16"/>
      <c r="B310" s="1"/>
      <c r="C310" s="1"/>
      <c r="D310" s="1"/>
      <c r="E310" s="364"/>
      <c r="F310" s="1"/>
      <c r="G310" s="365"/>
      <c r="H310" s="365"/>
      <c r="I310" s="365"/>
      <c r="J310" s="366"/>
      <c r="K310" s="367"/>
      <c r="L310" s="365"/>
      <c r="M310" s="365"/>
      <c r="N310" s="67"/>
      <c r="O310" s="366"/>
      <c r="P310" s="16"/>
      <c r="Q310" s="16"/>
      <c r="R310" s="16"/>
      <c r="S310" s="16"/>
      <c r="T310" s="16"/>
      <c r="U310" s="16"/>
      <c r="V310" s="16"/>
      <c r="W310" s="16"/>
      <c r="X310" s="16"/>
      <c r="Y310" s="1"/>
      <c r="Z310" s="1"/>
      <c r="AA310" s="1"/>
      <c r="AB310" s="1"/>
      <c r="AC310" s="1"/>
      <c r="AD310" s="1"/>
      <c r="AE310" s="1"/>
      <c r="AF310" s="1"/>
    </row>
    <row r="311" spans="1:32" ht="15.75" customHeight="1">
      <c r="A311" s="16"/>
      <c r="B311" s="1"/>
      <c r="C311" s="1"/>
      <c r="D311" s="1"/>
      <c r="E311" s="364"/>
      <c r="F311" s="1"/>
      <c r="G311" s="365"/>
      <c r="H311" s="365"/>
      <c r="I311" s="365"/>
      <c r="J311" s="366"/>
      <c r="K311" s="367"/>
      <c r="L311" s="365"/>
      <c r="M311" s="365"/>
      <c r="N311" s="67"/>
      <c r="O311" s="366"/>
      <c r="P311" s="16"/>
      <c r="Q311" s="16"/>
      <c r="R311" s="16"/>
      <c r="S311" s="16"/>
      <c r="T311" s="16"/>
      <c r="U311" s="16"/>
      <c r="V311" s="16"/>
      <c r="W311" s="16"/>
      <c r="X311" s="16"/>
      <c r="Y311" s="1"/>
      <c r="Z311" s="1"/>
      <c r="AA311" s="1"/>
      <c r="AB311" s="1"/>
      <c r="AC311" s="1"/>
      <c r="AD311" s="1"/>
      <c r="AE311" s="1"/>
      <c r="AF311" s="1"/>
    </row>
    <row r="312" spans="1:32" ht="15.75" customHeight="1">
      <c r="A312" s="16"/>
      <c r="B312" s="1"/>
      <c r="C312" s="1"/>
      <c r="D312" s="1"/>
      <c r="E312" s="364"/>
      <c r="F312" s="1"/>
      <c r="G312" s="365"/>
      <c r="H312" s="365"/>
      <c r="I312" s="365"/>
      <c r="J312" s="366"/>
      <c r="K312" s="367"/>
      <c r="L312" s="365"/>
      <c r="M312" s="365"/>
      <c r="N312" s="67"/>
      <c r="O312" s="366"/>
      <c r="P312" s="16"/>
      <c r="Q312" s="16"/>
      <c r="R312" s="16"/>
      <c r="S312" s="16"/>
      <c r="T312" s="16"/>
      <c r="U312" s="16"/>
      <c r="V312" s="16"/>
      <c r="W312" s="16"/>
      <c r="X312" s="16"/>
      <c r="Y312" s="1"/>
      <c r="Z312" s="1"/>
      <c r="AA312" s="1"/>
      <c r="AB312" s="1"/>
      <c r="AC312" s="1"/>
      <c r="AD312" s="1"/>
      <c r="AE312" s="1"/>
      <c r="AF312" s="1"/>
    </row>
    <row r="313" spans="1:32" ht="15.75" customHeight="1">
      <c r="A313" s="16"/>
      <c r="B313" s="1"/>
      <c r="C313" s="1"/>
      <c r="D313" s="1"/>
      <c r="E313" s="364"/>
      <c r="F313" s="1"/>
      <c r="G313" s="365"/>
      <c r="H313" s="365"/>
      <c r="I313" s="365"/>
      <c r="J313" s="366"/>
      <c r="K313" s="367"/>
      <c r="L313" s="365"/>
      <c r="M313" s="365"/>
      <c r="N313" s="67"/>
      <c r="O313" s="366"/>
      <c r="P313" s="16"/>
      <c r="Q313" s="16"/>
      <c r="R313" s="16"/>
      <c r="S313" s="16"/>
      <c r="T313" s="16"/>
      <c r="U313" s="16"/>
      <c r="V313" s="16"/>
      <c r="W313" s="16"/>
      <c r="X313" s="16"/>
      <c r="Y313" s="1"/>
      <c r="Z313" s="1"/>
      <c r="AA313" s="1"/>
      <c r="AB313" s="1"/>
      <c r="AC313" s="1"/>
      <c r="AD313" s="1"/>
      <c r="AE313" s="1"/>
      <c r="AF313" s="1"/>
    </row>
    <row r="314" spans="1:32" ht="15.75" customHeight="1">
      <c r="A314" s="16"/>
      <c r="B314" s="1"/>
      <c r="C314" s="1"/>
      <c r="D314" s="1"/>
      <c r="E314" s="364"/>
      <c r="F314" s="1"/>
      <c r="G314" s="365"/>
      <c r="H314" s="365"/>
      <c r="I314" s="365"/>
      <c r="J314" s="366"/>
      <c r="K314" s="367"/>
      <c r="L314" s="365"/>
      <c r="M314" s="365"/>
      <c r="N314" s="67"/>
      <c r="O314" s="366"/>
      <c r="P314" s="16"/>
      <c r="Q314" s="16"/>
      <c r="R314" s="16"/>
      <c r="S314" s="16"/>
      <c r="T314" s="16"/>
      <c r="U314" s="16"/>
      <c r="V314" s="16"/>
      <c r="W314" s="16"/>
      <c r="X314" s="16"/>
      <c r="Y314" s="1"/>
      <c r="Z314" s="1"/>
      <c r="AA314" s="1"/>
      <c r="AB314" s="1"/>
      <c r="AC314" s="1"/>
      <c r="AD314" s="1"/>
      <c r="AE314" s="1"/>
      <c r="AF314" s="1"/>
    </row>
    <row r="315" spans="1:32" ht="15.75" customHeight="1">
      <c r="A315" s="16"/>
      <c r="B315" s="1"/>
      <c r="C315" s="1"/>
      <c r="D315" s="1"/>
      <c r="E315" s="364"/>
      <c r="F315" s="1"/>
      <c r="G315" s="365"/>
      <c r="H315" s="365"/>
      <c r="I315" s="365"/>
      <c r="J315" s="366"/>
      <c r="K315" s="367"/>
      <c r="L315" s="365"/>
      <c r="M315" s="365"/>
      <c r="N315" s="67"/>
      <c r="O315" s="366"/>
      <c r="P315" s="16"/>
      <c r="Q315" s="16"/>
      <c r="R315" s="16"/>
      <c r="S315" s="16"/>
      <c r="T315" s="16"/>
      <c r="U315" s="16"/>
      <c r="V315" s="16"/>
      <c r="W315" s="16"/>
      <c r="X315" s="16"/>
      <c r="Y315" s="1"/>
      <c r="Z315" s="1"/>
      <c r="AA315" s="1"/>
      <c r="AB315" s="1"/>
      <c r="AC315" s="1"/>
      <c r="AD315" s="1"/>
      <c r="AE315" s="1"/>
      <c r="AF315" s="1"/>
    </row>
    <row r="316" spans="1:32" ht="15.75" customHeight="1">
      <c r="A316" s="16"/>
      <c r="B316" s="1"/>
      <c r="C316" s="1"/>
      <c r="D316" s="1"/>
      <c r="E316" s="364"/>
      <c r="F316" s="1"/>
      <c r="G316" s="365"/>
      <c r="H316" s="365"/>
      <c r="I316" s="365"/>
      <c r="J316" s="366"/>
      <c r="K316" s="367"/>
      <c r="L316" s="365"/>
      <c r="M316" s="365"/>
      <c r="N316" s="67"/>
      <c r="O316" s="366"/>
      <c r="P316" s="16"/>
      <c r="Q316" s="16"/>
      <c r="R316" s="16"/>
      <c r="S316" s="16"/>
      <c r="T316" s="16"/>
      <c r="U316" s="16"/>
      <c r="V316" s="16"/>
      <c r="W316" s="16"/>
      <c r="X316" s="16"/>
      <c r="Y316" s="1"/>
      <c r="Z316" s="1"/>
      <c r="AA316" s="1"/>
      <c r="AB316" s="1"/>
      <c r="AC316" s="1"/>
      <c r="AD316" s="1"/>
      <c r="AE316" s="1"/>
      <c r="AF316" s="1"/>
    </row>
    <row r="317" spans="1:32" ht="15.75" customHeight="1">
      <c r="A317" s="16"/>
      <c r="B317" s="1"/>
      <c r="C317" s="1"/>
      <c r="D317" s="1"/>
      <c r="E317" s="364"/>
      <c r="F317" s="1"/>
      <c r="G317" s="365"/>
      <c r="H317" s="365"/>
      <c r="I317" s="365"/>
      <c r="J317" s="366"/>
      <c r="K317" s="367"/>
      <c r="L317" s="365"/>
      <c r="M317" s="365"/>
      <c r="N317" s="67"/>
      <c r="O317" s="366"/>
      <c r="P317" s="16"/>
      <c r="Q317" s="16"/>
      <c r="R317" s="16"/>
      <c r="S317" s="16"/>
      <c r="T317" s="16"/>
      <c r="U317" s="16"/>
      <c r="V317" s="16"/>
      <c r="W317" s="16"/>
      <c r="X317" s="16"/>
      <c r="Y317" s="1"/>
      <c r="Z317" s="1"/>
      <c r="AA317" s="1"/>
      <c r="AB317" s="1"/>
      <c r="AC317" s="1"/>
      <c r="AD317" s="1"/>
      <c r="AE317" s="1"/>
      <c r="AF317" s="1"/>
    </row>
    <row r="318" spans="1:32" ht="15.75" customHeight="1">
      <c r="A318" s="16"/>
      <c r="B318" s="1"/>
      <c r="C318" s="1"/>
      <c r="D318" s="1"/>
      <c r="E318" s="364"/>
      <c r="F318" s="1"/>
      <c r="G318" s="365"/>
      <c r="H318" s="365"/>
      <c r="I318" s="365"/>
      <c r="J318" s="366"/>
      <c r="K318" s="367"/>
      <c r="L318" s="365"/>
      <c r="M318" s="365"/>
      <c r="N318" s="67"/>
      <c r="O318" s="366"/>
      <c r="P318" s="16"/>
      <c r="Q318" s="16"/>
      <c r="R318" s="16"/>
      <c r="S318" s="16"/>
      <c r="T318" s="16"/>
      <c r="U318" s="16"/>
      <c r="V318" s="16"/>
      <c r="W318" s="16"/>
      <c r="X318" s="16"/>
      <c r="Y318" s="1"/>
      <c r="Z318" s="1"/>
      <c r="AA318" s="1"/>
      <c r="AB318" s="1"/>
      <c r="AC318" s="1"/>
      <c r="AD318" s="1"/>
      <c r="AE318" s="1"/>
      <c r="AF318" s="1"/>
    </row>
    <row r="319" spans="1:32" ht="15.75" customHeight="1">
      <c r="A319" s="16"/>
      <c r="B319" s="1"/>
      <c r="C319" s="1"/>
      <c r="D319" s="1"/>
      <c r="E319" s="364"/>
      <c r="F319" s="1"/>
      <c r="G319" s="365"/>
      <c r="H319" s="365"/>
      <c r="I319" s="365"/>
      <c r="J319" s="366"/>
      <c r="K319" s="367"/>
      <c r="L319" s="365"/>
      <c r="M319" s="365"/>
      <c r="N319" s="67"/>
      <c r="O319" s="366"/>
      <c r="P319" s="16"/>
      <c r="Q319" s="16"/>
      <c r="R319" s="16"/>
      <c r="S319" s="16"/>
      <c r="T319" s="16"/>
      <c r="U319" s="16"/>
      <c r="V319" s="16"/>
      <c r="W319" s="16"/>
      <c r="X319" s="16"/>
      <c r="Y319" s="1"/>
      <c r="Z319" s="1"/>
      <c r="AA319" s="1"/>
      <c r="AB319" s="1"/>
      <c r="AC319" s="1"/>
      <c r="AD319" s="1"/>
      <c r="AE319" s="1"/>
      <c r="AF319" s="1"/>
    </row>
    <row r="320" spans="1:32" ht="15.75" customHeight="1">
      <c r="A320" s="16"/>
      <c r="B320" s="1"/>
      <c r="C320" s="1"/>
      <c r="D320" s="1"/>
      <c r="E320" s="364"/>
      <c r="F320" s="1"/>
      <c r="G320" s="365"/>
      <c r="H320" s="365"/>
      <c r="I320" s="365"/>
      <c r="J320" s="366"/>
      <c r="K320" s="367"/>
      <c r="L320" s="365"/>
      <c r="M320" s="365"/>
      <c r="N320" s="67"/>
      <c r="O320" s="366"/>
      <c r="P320" s="16"/>
      <c r="Q320" s="16"/>
      <c r="R320" s="16"/>
      <c r="S320" s="16"/>
      <c r="T320" s="16"/>
      <c r="U320" s="16"/>
      <c r="V320" s="16"/>
      <c r="W320" s="16"/>
      <c r="X320" s="16"/>
      <c r="Y320" s="1"/>
      <c r="Z320" s="1"/>
      <c r="AA320" s="1"/>
      <c r="AB320" s="1"/>
      <c r="AC320" s="1"/>
      <c r="AD320" s="1"/>
      <c r="AE320" s="1"/>
      <c r="AF320" s="1"/>
    </row>
    <row r="321" spans="1:32" ht="15.75" customHeight="1">
      <c r="A321" s="16"/>
      <c r="B321" s="1"/>
      <c r="C321" s="1"/>
      <c r="D321" s="1"/>
      <c r="E321" s="364"/>
      <c r="F321" s="1"/>
      <c r="G321" s="365"/>
      <c r="H321" s="365"/>
      <c r="I321" s="365"/>
      <c r="J321" s="366"/>
      <c r="K321" s="367"/>
      <c r="L321" s="365"/>
      <c r="M321" s="365"/>
      <c r="N321" s="67"/>
      <c r="O321" s="366"/>
      <c r="P321" s="16"/>
      <c r="Q321" s="16"/>
      <c r="R321" s="16"/>
      <c r="S321" s="16"/>
      <c r="T321" s="16"/>
      <c r="U321" s="16"/>
      <c r="V321" s="16"/>
      <c r="W321" s="16"/>
      <c r="X321" s="16"/>
      <c r="Y321" s="1"/>
      <c r="Z321" s="1"/>
      <c r="AA321" s="1"/>
      <c r="AB321" s="1"/>
      <c r="AC321" s="1"/>
      <c r="AD321" s="1"/>
      <c r="AE321" s="1"/>
      <c r="AF321" s="1"/>
    </row>
    <row r="322" spans="1:32" ht="15.75" customHeight="1">
      <c r="A322" s="16"/>
      <c r="B322" s="1"/>
      <c r="C322" s="1"/>
      <c r="D322" s="1"/>
      <c r="E322" s="364"/>
      <c r="F322" s="1"/>
      <c r="G322" s="365"/>
      <c r="H322" s="365"/>
      <c r="I322" s="365"/>
      <c r="J322" s="366"/>
      <c r="K322" s="367"/>
      <c r="L322" s="365"/>
      <c r="M322" s="365"/>
      <c r="N322" s="67"/>
      <c r="O322" s="366"/>
      <c r="P322" s="16"/>
      <c r="Q322" s="16"/>
      <c r="R322" s="16"/>
      <c r="S322" s="16"/>
      <c r="T322" s="16"/>
      <c r="U322" s="16"/>
      <c r="V322" s="16"/>
      <c r="W322" s="16"/>
      <c r="X322" s="16"/>
      <c r="Y322" s="1"/>
      <c r="Z322" s="1"/>
      <c r="AA322" s="1"/>
      <c r="AB322" s="1"/>
      <c r="AC322" s="1"/>
      <c r="AD322" s="1"/>
      <c r="AE322" s="1"/>
      <c r="AF322" s="1"/>
    </row>
    <row r="323" spans="1:32" ht="15.75" customHeight="1">
      <c r="A323" s="16"/>
      <c r="B323" s="1"/>
      <c r="C323" s="1"/>
      <c r="D323" s="1"/>
      <c r="E323" s="364"/>
      <c r="F323" s="1"/>
      <c r="G323" s="365"/>
      <c r="H323" s="365"/>
      <c r="I323" s="365"/>
      <c r="J323" s="366"/>
      <c r="K323" s="367"/>
      <c r="L323" s="365"/>
      <c r="M323" s="365"/>
      <c r="N323" s="67"/>
      <c r="O323" s="366"/>
      <c r="P323" s="16"/>
      <c r="Q323" s="16"/>
      <c r="R323" s="16"/>
      <c r="S323" s="16"/>
      <c r="T323" s="16"/>
      <c r="U323" s="16"/>
      <c r="V323" s="16"/>
      <c r="W323" s="16"/>
      <c r="X323" s="16"/>
      <c r="Y323" s="1"/>
      <c r="Z323" s="1"/>
      <c r="AA323" s="1"/>
      <c r="AB323" s="1"/>
      <c r="AC323" s="1"/>
      <c r="AD323" s="1"/>
      <c r="AE323" s="1"/>
      <c r="AF323" s="1"/>
    </row>
    <row r="324" spans="1:32" ht="15.75" customHeight="1">
      <c r="A324" s="16"/>
      <c r="B324" s="1"/>
      <c r="C324" s="1"/>
      <c r="D324" s="1"/>
      <c r="E324" s="364"/>
      <c r="F324" s="1"/>
      <c r="G324" s="365"/>
      <c r="H324" s="365"/>
      <c r="I324" s="365"/>
      <c r="J324" s="366"/>
      <c r="K324" s="367"/>
      <c r="L324" s="365"/>
      <c r="M324" s="365"/>
      <c r="N324" s="67"/>
      <c r="O324" s="366"/>
      <c r="P324" s="16"/>
      <c r="Q324" s="16"/>
      <c r="R324" s="16"/>
      <c r="S324" s="16"/>
      <c r="T324" s="16"/>
      <c r="U324" s="16"/>
      <c r="V324" s="16"/>
      <c r="W324" s="16"/>
      <c r="X324" s="16"/>
      <c r="Y324" s="1"/>
      <c r="Z324" s="1"/>
      <c r="AA324" s="1"/>
      <c r="AB324" s="1"/>
      <c r="AC324" s="1"/>
      <c r="AD324" s="1"/>
      <c r="AE324" s="1"/>
      <c r="AF324" s="1"/>
    </row>
    <row r="325" spans="1:32" ht="15.75" customHeight="1">
      <c r="A325" s="16"/>
      <c r="B325" s="1"/>
      <c r="C325" s="1"/>
      <c r="D325" s="1"/>
      <c r="E325" s="364"/>
      <c r="F325" s="1"/>
      <c r="G325" s="365"/>
      <c r="H325" s="365"/>
      <c r="I325" s="365"/>
      <c r="J325" s="366"/>
      <c r="K325" s="367"/>
      <c r="L325" s="365"/>
      <c r="M325" s="365"/>
      <c r="N325" s="67"/>
      <c r="O325" s="366"/>
      <c r="P325" s="16"/>
      <c r="Q325" s="16"/>
      <c r="R325" s="16"/>
      <c r="S325" s="16"/>
      <c r="T325" s="16"/>
      <c r="U325" s="16"/>
      <c r="V325" s="16"/>
      <c r="W325" s="16"/>
      <c r="X325" s="16"/>
      <c r="Y325" s="1"/>
      <c r="Z325" s="1"/>
      <c r="AA325" s="1"/>
      <c r="AB325" s="1"/>
      <c r="AC325" s="1"/>
      <c r="AD325" s="1"/>
      <c r="AE325" s="1"/>
      <c r="AF325" s="1"/>
    </row>
    <row r="326" spans="1:32" ht="15.75" customHeight="1">
      <c r="A326" s="16"/>
      <c r="B326" s="1"/>
      <c r="C326" s="1"/>
      <c r="D326" s="1"/>
      <c r="E326" s="364"/>
      <c r="F326" s="1"/>
      <c r="G326" s="365"/>
      <c r="H326" s="365"/>
      <c r="I326" s="365"/>
      <c r="J326" s="366"/>
      <c r="K326" s="367"/>
      <c r="L326" s="365"/>
      <c r="M326" s="365"/>
      <c r="N326" s="67"/>
      <c r="O326" s="366"/>
      <c r="P326" s="16"/>
      <c r="Q326" s="16"/>
      <c r="R326" s="16"/>
      <c r="S326" s="16"/>
      <c r="T326" s="16"/>
      <c r="U326" s="16"/>
      <c r="V326" s="16"/>
      <c r="W326" s="16"/>
      <c r="X326" s="16"/>
      <c r="Y326" s="1"/>
      <c r="Z326" s="1"/>
      <c r="AA326" s="1"/>
      <c r="AB326" s="1"/>
      <c r="AC326" s="1"/>
      <c r="AD326" s="1"/>
      <c r="AE326" s="1"/>
      <c r="AF326" s="1"/>
    </row>
    <row r="327" spans="1:32" ht="15.75" customHeight="1">
      <c r="A327" s="16"/>
      <c r="B327" s="1"/>
      <c r="C327" s="1"/>
      <c r="D327" s="1"/>
      <c r="E327" s="364"/>
      <c r="F327" s="1"/>
      <c r="G327" s="365"/>
      <c r="H327" s="365"/>
      <c r="I327" s="365"/>
      <c r="J327" s="366"/>
      <c r="K327" s="367"/>
      <c r="L327" s="365"/>
      <c r="M327" s="365"/>
      <c r="N327" s="67"/>
      <c r="O327" s="366"/>
      <c r="P327" s="16"/>
      <c r="Q327" s="16"/>
      <c r="R327" s="16"/>
      <c r="S327" s="16"/>
      <c r="T327" s="16"/>
      <c r="U327" s="16"/>
      <c r="V327" s="16"/>
      <c r="W327" s="16"/>
      <c r="X327" s="16"/>
      <c r="Y327" s="1"/>
      <c r="Z327" s="1"/>
      <c r="AA327" s="1"/>
      <c r="AB327" s="1"/>
      <c r="AC327" s="1"/>
      <c r="AD327" s="1"/>
      <c r="AE327" s="1"/>
      <c r="AF327" s="1"/>
    </row>
    <row r="328" spans="1:32" ht="15.75" customHeight="1">
      <c r="A328" s="16"/>
      <c r="B328" s="1"/>
      <c r="C328" s="1"/>
      <c r="D328" s="1"/>
      <c r="E328" s="364"/>
      <c r="F328" s="1"/>
      <c r="G328" s="365"/>
      <c r="H328" s="365"/>
      <c r="I328" s="365"/>
      <c r="J328" s="366"/>
      <c r="K328" s="367"/>
      <c r="L328" s="365"/>
      <c r="M328" s="365"/>
      <c r="N328" s="67"/>
      <c r="O328" s="366"/>
      <c r="P328" s="16"/>
      <c r="Q328" s="16"/>
      <c r="R328" s="16"/>
      <c r="S328" s="16"/>
      <c r="T328" s="16"/>
      <c r="U328" s="16"/>
      <c r="V328" s="16"/>
      <c r="W328" s="16"/>
      <c r="X328" s="16"/>
      <c r="Y328" s="1"/>
      <c r="Z328" s="1"/>
      <c r="AA328" s="1"/>
      <c r="AB328" s="1"/>
      <c r="AC328" s="1"/>
      <c r="AD328" s="1"/>
      <c r="AE328" s="1"/>
      <c r="AF328" s="1"/>
    </row>
    <row r="329" spans="1:32" ht="15.75" customHeight="1">
      <c r="A329" s="16"/>
      <c r="B329" s="1"/>
      <c r="C329" s="1"/>
      <c r="D329" s="1"/>
      <c r="E329" s="364"/>
      <c r="F329" s="1"/>
      <c r="G329" s="365"/>
      <c r="H329" s="365"/>
      <c r="I329" s="365"/>
      <c r="J329" s="366"/>
      <c r="K329" s="367"/>
      <c r="L329" s="365"/>
      <c r="M329" s="365"/>
      <c r="N329" s="67"/>
      <c r="O329" s="366"/>
      <c r="P329" s="16"/>
      <c r="Q329" s="16"/>
      <c r="R329" s="16"/>
      <c r="S329" s="16"/>
      <c r="T329" s="16"/>
      <c r="U329" s="16"/>
      <c r="V329" s="16"/>
      <c r="W329" s="16"/>
      <c r="X329" s="16"/>
      <c r="Y329" s="1"/>
      <c r="Z329" s="1"/>
      <c r="AA329" s="1"/>
      <c r="AB329" s="1"/>
      <c r="AC329" s="1"/>
      <c r="AD329" s="1"/>
      <c r="AE329" s="1"/>
      <c r="AF329" s="1"/>
    </row>
    <row r="330" spans="1:32" ht="15.75" customHeight="1">
      <c r="A330" s="16"/>
      <c r="B330" s="1"/>
      <c r="C330" s="1"/>
      <c r="D330" s="1"/>
      <c r="E330" s="364"/>
      <c r="F330" s="1"/>
      <c r="G330" s="365"/>
      <c r="H330" s="365"/>
      <c r="I330" s="365"/>
      <c r="J330" s="366"/>
      <c r="K330" s="367"/>
      <c r="L330" s="365"/>
      <c r="M330" s="365"/>
      <c r="N330" s="67"/>
      <c r="O330" s="366"/>
      <c r="P330" s="16"/>
      <c r="Q330" s="16"/>
      <c r="R330" s="16"/>
      <c r="S330" s="16"/>
      <c r="T330" s="16"/>
      <c r="U330" s="16"/>
      <c r="V330" s="16"/>
      <c r="W330" s="16"/>
      <c r="X330" s="16"/>
      <c r="Y330" s="1"/>
      <c r="Z330" s="1"/>
      <c r="AA330" s="1"/>
      <c r="AB330" s="1"/>
      <c r="AC330" s="1"/>
      <c r="AD330" s="1"/>
      <c r="AE330" s="1"/>
      <c r="AF330" s="1"/>
    </row>
    <row r="331" spans="1:32" ht="15.75" customHeight="1">
      <c r="A331" s="16"/>
      <c r="B331" s="1"/>
      <c r="C331" s="1"/>
      <c r="D331" s="1"/>
      <c r="E331" s="364"/>
      <c r="F331" s="1"/>
      <c r="G331" s="365"/>
      <c r="H331" s="365"/>
      <c r="I331" s="365"/>
      <c r="J331" s="366"/>
      <c r="K331" s="367"/>
      <c r="L331" s="365"/>
      <c r="M331" s="365"/>
      <c r="N331" s="67"/>
      <c r="O331" s="366"/>
      <c r="P331" s="16"/>
      <c r="Q331" s="16"/>
      <c r="R331" s="16"/>
      <c r="S331" s="16"/>
      <c r="T331" s="16"/>
      <c r="U331" s="16"/>
      <c r="V331" s="16"/>
      <c r="W331" s="16"/>
      <c r="X331" s="16"/>
      <c r="Y331" s="1"/>
      <c r="Z331" s="1"/>
      <c r="AA331" s="1"/>
      <c r="AB331" s="1"/>
      <c r="AC331" s="1"/>
      <c r="AD331" s="1"/>
      <c r="AE331" s="1"/>
      <c r="AF331" s="1"/>
    </row>
    <row r="332" spans="1:32" ht="15.75" customHeight="1">
      <c r="A332" s="16"/>
      <c r="B332" s="1"/>
      <c r="C332" s="1"/>
      <c r="D332" s="1"/>
      <c r="E332" s="364"/>
      <c r="F332" s="1"/>
      <c r="G332" s="365"/>
      <c r="H332" s="365"/>
      <c r="I332" s="365"/>
      <c r="J332" s="366"/>
      <c r="K332" s="367"/>
      <c r="L332" s="365"/>
      <c r="M332" s="365"/>
      <c r="N332" s="67"/>
      <c r="O332" s="366"/>
      <c r="P332" s="16"/>
      <c r="Q332" s="16"/>
      <c r="R332" s="16"/>
      <c r="S332" s="16"/>
      <c r="T332" s="16"/>
      <c r="U332" s="16"/>
      <c r="V332" s="16"/>
      <c r="W332" s="16"/>
      <c r="X332" s="16"/>
      <c r="Y332" s="1"/>
      <c r="Z332" s="1"/>
      <c r="AA332" s="1"/>
      <c r="AB332" s="1"/>
      <c r="AC332" s="1"/>
      <c r="AD332" s="1"/>
      <c r="AE332" s="1"/>
      <c r="AF332" s="1"/>
    </row>
    <row r="333" spans="1:32" ht="15.75" customHeight="1">
      <c r="A333" s="16"/>
      <c r="B333" s="1"/>
      <c r="C333" s="1"/>
      <c r="D333" s="1"/>
      <c r="E333" s="364"/>
      <c r="F333" s="1"/>
      <c r="G333" s="365"/>
      <c r="H333" s="365"/>
      <c r="I333" s="365"/>
      <c r="J333" s="366"/>
      <c r="K333" s="367"/>
      <c r="L333" s="365"/>
      <c r="M333" s="365"/>
      <c r="N333" s="67"/>
      <c r="O333" s="366"/>
      <c r="P333" s="16"/>
      <c r="Q333" s="16"/>
      <c r="R333" s="16"/>
      <c r="S333" s="16"/>
      <c r="T333" s="16"/>
      <c r="U333" s="16"/>
      <c r="V333" s="16"/>
      <c r="W333" s="16"/>
      <c r="X333" s="16"/>
      <c r="Y333" s="1"/>
      <c r="Z333" s="1"/>
      <c r="AA333" s="1"/>
      <c r="AB333" s="1"/>
      <c r="AC333" s="1"/>
      <c r="AD333" s="1"/>
      <c r="AE333" s="1"/>
      <c r="AF333" s="1"/>
    </row>
    <row r="334" spans="1:32" ht="15.75" customHeight="1">
      <c r="A334" s="16"/>
      <c r="B334" s="1"/>
      <c r="C334" s="1"/>
      <c r="D334" s="1"/>
      <c r="E334" s="364"/>
      <c r="F334" s="1"/>
      <c r="G334" s="365"/>
      <c r="H334" s="365"/>
      <c r="I334" s="365"/>
      <c r="J334" s="366"/>
      <c r="K334" s="367"/>
      <c r="L334" s="365"/>
      <c r="M334" s="365"/>
      <c r="N334" s="67"/>
      <c r="O334" s="366"/>
      <c r="P334" s="16"/>
      <c r="Q334" s="16"/>
      <c r="R334" s="16"/>
      <c r="S334" s="16"/>
      <c r="T334" s="16"/>
      <c r="U334" s="16"/>
      <c r="V334" s="16"/>
      <c r="W334" s="16"/>
      <c r="X334" s="16"/>
      <c r="Y334" s="1"/>
      <c r="Z334" s="1"/>
      <c r="AA334" s="1"/>
      <c r="AB334" s="1"/>
      <c r="AC334" s="1"/>
      <c r="AD334" s="1"/>
      <c r="AE334" s="1"/>
      <c r="AF334" s="1"/>
    </row>
    <row r="335" spans="1:32" ht="15.75" customHeight="1">
      <c r="A335" s="16"/>
      <c r="B335" s="1"/>
      <c r="C335" s="1"/>
      <c r="D335" s="1"/>
      <c r="E335" s="364"/>
      <c r="F335" s="1"/>
      <c r="G335" s="365"/>
      <c r="H335" s="365"/>
      <c r="I335" s="365"/>
      <c r="J335" s="366"/>
      <c r="K335" s="367"/>
      <c r="L335" s="365"/>
      <c r="M335" s="365"/>
      <c r="N335" s="67"/>
      <c r="O335" s="366"/>
      <c r="P335" s="16"/>
      <c r="Q335" s="16"/>
      <c r="R335" s="16"/>
      <c r="S335" s="16"/>
      <c r="T335" s="16"/>
      <c r="U335" s="16"/>
      <c r="V335" s="16"/>
      <c r="W335" s="16"/>
      <c r="X335" s="16"/>
      <c r="Y335" s="1"/>
      <c r="Z335" s="1"/>
      <c r="AA335" s="1"/>
      <c r="AB335" s="1"/>
      <c r="AC335" s="1"/>
      <c r="AD335" s="1"/>
      <c r="AE335" s="1"/>
      <c r="AF335" s="1"/>
    </row>
    <row r="336" spans="1:32" ht="15.75" customHeight="1">
      <c r="A336" s="16"/>
      <c r="B336" s="1"/>
      <c r="C336" s="1"/>
      <c r="D336" s="1"/>
      <c r="E336" s="364"/>
      <c r="F336" s="1"/>
      <c r="G336" s="365"/>
      <c r="H336" s="365"/>
      <c r="I336" s="365"/>
      <c r="J336" s="366"/>
      <c r="K336" s="367"/>
      <c r="L336" s="365"/>
      <c r="M336" s="365"/>
      <c r="N336" s="67"/>
      <c r="O336" s="366"/>
      <c r="P336" s="16"/>
      <c r="Q336" s="16"/>
      <c r="R336" s="16"/>
      <c r="S336" s="16"/>
      <c r="T336" s="16"/>
      <c r="U336" s="16"/>
      <c r="V336" s="16"/>
      <c r="W336" s="16"/>
      <c r="X336" s="16"/>
      <c r="Y336" s="1"/>
      <c r="Z336" s="1"/>
      <c r="AA336" s="1"/>
      <c r="AB336" s="1"/>
      <c r="AC336" s="1"/>
      <c r="AD336" s="1"/>
      <c r="AE336" s="1"/>
      <c r="AF336" s="1"/>
    </row>
    <row r="337" spans="1:32" ht="15.75" customHeight="1">
      <c r="A337" s="16"/>
      <c r="B337" s="1"/>
      <c r="C337" s="1"/>
      <c r="D337" s="1"/>
      <c r="E337" s="364"/>
      <c r="F337" s="1"/>
      <c r="G337" s="365"/>
      <c r="H337" s="365"/>
      <c r="I337" s="365"/>
      <c r="J337" s="366"/>
      <c r="K337" s="367"/>
      <c r="L337" s="365"/>
      <c r="M337" s="365"/>
      <c r="N337" s="67"/>
      <c r="O337" s="366"/>
      <c r="P337" s="16"/>
      <c r="Q337" s="16"/>
      <c r="R337" s="16"/>
      <c r="S337" s="16"/>
      <c r="T337" s="16"/>
      <c r="U337" s="16"/>
      <c r="V337" s="16"/>
      <c r="W337" s="16"/>
      <c r="X337" s="16"/>
      <c r="Y337" s="1"/>
      <c r="Z337" s="1"/>
      <c r="AA337" s="1"/>
      <c r="AB337" s="1"/>
      <c r="AC337" s="1"/>
      <c r="AD337" s="1"/>
      <c r="AE337" s="1"/>
      <c r="AF337" s="1"/>
    </row>
    <row r="338" spans="1:32" ht="15.75" customHeight="1">
      <c r="A338" s="16"/>
      <c r="B338" s="1"/>
      <c r="C338" s="1"/>
      <c r="D338" s="1"/>
      <c r="E338" s="364"/>
      <c r="F338" s="1"/>
      <c r="G338" s="365"/>
      <c r="H338" s="365"/>
      <c r="I338" s="365"/>
      <c r="J338" s="366"/>
      <c r="K338" s="367"/>
      <c r="L338" s="365"/>
      <c r="M338" s="365"/>
      <c r="N338" s="67"/>
      <c r="O338" s="366"/>
      <c r="P338" s="16"/>
      <c r="Q338" s="16"/>
      <c r="R338" s="16"/>
      <c r="S338" s="16"/>
      <c r="T338" s="16"/>
      <c r="U338" s="16"/>
      <c r="V338" s="16"/>
      <c r="W338" s="16"/>
      <c r="X338" s="16"/>
      <c r="Y338" s="1"/>
      <c r="Z338" s="1"/>
      <c r="AA338" s="1"/>
      <c r="AB338" s="1"/>
      <c r="AC338" s="1"/>
      <c r="AD338" s="1"/>
      <c r="AE338" s="1"/>
      <c r="AF338" s="1"/>
    </row>
    <row r="339" spans="1:32" ht="15.75" customHeight="1">
      <c r="A339" s="16"/>
      <c r="B339" s="1"/>
      <c r="C339" s="1"/>
      <c r="D339" s="1"/>
      <c r="E339" s="364"/>
      <c r="F339" s="1"/>
      <c r="G339" s="365"/>
      <c r="H339" s="365"/>
      <c r="I339" s="365"/>
      <c r="J339" s="366"/>
      <c r="K339" s="367"/>
      <c r="L339" s="365"/>
      <c r="M339" s="365"/>
      <c r="N339" s="67"/>
      <c r="O339" s="366"/>
      <c r="P339" s="16"/>
      <c r="Q339" s="16"/>
      <c r="R339" s="16"/>
      <c r="S339" s="16"/>
      <c r="T339" s="16"/>
      <c r="U339" s="16"/>
      <c r="V339" s="16"/>
      <c r="W339" s="16"/>
      <c r="X339" s="16"/>
      <c r="Y339" s="1"/>
      <c r="Z339" s="1"/>
      <c r="AA339" s="1"/>
      <c r="AB339" s="1"/>
      <c r="AC339" s="1"/>
      <c r="AD339" s="1"/>
      <c r="AE339" s="1"/>
      <c r="AF339" s="1"/>
    </row>
    <row r="340" spans="1:32" ht="15.75" customHeight="1">
      <c r="A340" s="16"/>
      <c r="B340" s="1"/>
      <c r="C340" s="1"/>
      <c r="D340" s="1"/>
      <c r="E340" s="364"/>
      <c r="F340" s="1"/>
      <c r="G340" s="365"/>
      <c r="H340" s="365"/>
      <c r="I340" s="365"/>
      <c r="J340" s="366"/>
      <c r="K340" s="367"/>
      <c r="L340" s="365"/>
      <c r="M340" s="365"/>
      <c r="N340" s="67"/>
      <c r="O340" s="366"/>
      <c r="P340" s="16"/>
      <c r="Q340" s="16"/>
      <c r="R340" s="16"/>
      <c r="S340" s="16"/>
      <c r="T340" s="16"/>
      <c r="U340" s="16"/>
      <c r="V340" s="16"/>
      <c r="W340" s="16"/>
      <c r="X340" s="16"/>
      <c r="Y340" s="1"/>
      <c r="Z340" s="1"/>
      <c r="AA340" s="1"/>
      <c r="AB340" s="1"/>
      <c r="AC340" s="1"/>
      <c r="AD340" s="1"/>
      <c r="AE340" s="1"/>
      <c r="AF340" s="1"/>
    </row>
    <row r="341" spans="1:32" ht="15.75" customHeight="1">
      <c r="A341" s="16"/>
      <c r="B341" s="1"/>
      <c r="C341" s="1"/>
      <c r="D341" s="1"/>
      <c r="E341" s="364"/>
      <c r="F341" s="1"/>
      <c r="G341" s="365"/>
      <c r="H341" s="365"/>
      <c r="I341" s="365"/>
      <c r="J341" s="366"/>
      <c r="K341" s="367"/>
      <c r="L341" s="365"/>
      <c r="M341" s="365"/>
      <c r="N341" s="67"/>
      <c r="O341" s="366"/>
      <c r="P341" s="16"/>
      <c r="Q341" s="16"/>
      <c r="R341" s="16"/>
      <c r="S341" s="16"/>
      <c r="T341" s="16"/>
      <c r="U341" s="16"/>
      <c r="V341" s="16"/>
      <c r="W341" s="16"/>
      <c r="X341" s="16"/>
      <c r="Y341" s="1"/>
      <c r="Z341" s="1"/>
      <c r="AA341" s="1"/>
      <c r="AB341" s="1"/>
      <c r="AC341" s="1"/>
      <c r="AD341" s="1"/>
      <c r="AE341" s="1"/>
      <c r="AF341" s="1"/>
    </row>
    <row r="342" spans="1:32" ht="15.75" customHeight="1">
      <c r="A342" s="16"/>
      <c r="B342" s="1"/>
      <c r="C342" s="1"/>
      <c r="D342" s="1"/>
      <c r="E342" s="364"/>
      <c r="F342" s="1"/>
      <c r="G342" s="365"/>
      <c r="H342" s="365"/>
      <c r="I342" s="365"/>
      <c r="J342" s="366"/>
      <c r="K342" s="367"/>
      <c r="L342" s="365"/>
      <c r="M342" s="365"/>
      <c r="N342" s="67"/>
      <c r="O342" s="366"/>
      <c r="P342" s="16"/>
      <c r="Q342" s="16"/>
      <c r="R342" s="16"/>
      <c r="S342" s="16"/>
      <c r="T342" s="16"/>
      <c r="U342" s="16"/>
      <c r="V342" s="16"/>
      <c r="W342" s="16"/>
      <c r="X342" s="16"/>
      <c r="Y342" s="1"/>
      <c r="Z342" s="1"/>
      <c r="AA342" s="1"/>
      <c r="AB342" s="1"/>
      <c r="AC342" s="1"/>
      <c r="AD342" s="1"/>
      <c r="AE342" s="1"/>
      <c r="AF342" s="1"/>
    </row>
    <row r="343" spans="1:32" ht="15.75" customHeight="1">
      <c r="A343" s="16"/>
      <c r="D343" s="1"/>
      <c r="E343" s="364"/>
      <c r="F343" s="1"/>
      <c r="G343" s="365"/>
      <c r="H343" s="365"/>
      <c r="I343" s="365"/>
      <c r="L343" s="365"/>
      <c r="M343" s="365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1:32" ht="15.75" customHeight="1">
      <c r="A344" s="16"/>
      <c r="D344" s="1"/>
      <c r="E344" s="364"/>
      <c r="F344" s="1"/>
      <c r="G344" s="365"/>
      <c r="H344" s="365"/>
      <c r="I344" s="365"/>
      <c r="L344" s="365"/>
      <c r="M344" s="365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1:32" ht="15.75" customHeight="1">
      <c r="A345" s="16"/>
      <c r="D345" s="1"/>
      <c r="E345" s="364"/>
      <c r="F345" s="1"/>
      <c r="G345" s="365"/>
      <c r="H345" s="365"/>
      <c r="I345" s="365"/>
      <c r="L345" s="365"/>
      <c r="M345" s="365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1:32" ht="15.75" customHeight="1">
      <c r="A346" s="16"/>
      <c r="D346" s="1"/>
      <c r="E346" s="364"/>
      <c r="F346" s="1"/>
      <c r="G346" s="365"/>
      <c r="H346" s="365"/>
      <c r="I346" s="365"/>
      <c r="L346" s="365"/>
      <c r="M346" s="365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1:32" ht="15.75" customHeight="1">
      <c r="A347" s="16"/>
      <c r="D347" s="1"/>
      <c r="E347" s="364"/>
      <c r="F347" s="1"/>
      <c r="G347" s="365"/>
      <c r="H347" s="365"/>
      <c r="I347" s="365"/>
      <c r="L347" s="365"/>
      <c r="M347" s="365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1:32" ht="15.75" customHeight="1">
      <c r="A348" s="16"/>
      <c r="D348" s="1"/>
      <c r="E348" s="364"/>
      <c r="F348" s="1"/>
      <c r="G348" s="365"/>
      <c r="H348" s="365"/>
      <c r="I348" s="365"/>
      <c r="L348" s="365"/>
      <c r="M348" s="365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1:32" ht="15.75" customHeight="1">
      <c r="A349" s="16"/>
      <c r="D349" s="1"/>
      <c r="E349" s="364"/>
      <c r="F349" s="1"/>
      <c r="G349" s="365"/>
      <c r="H349" s="365"/>
      <c r="I349" s="365"/>
      <c r="L349" s="365"/>
      <c r="M349" s="365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1:32" ht="15.75" customHeight="1">
      <c r="A350" s="16"/>
      <c r="D350" s="1"/>
      <c r="E350" s="364"/>
      <c r="F350" s="1"/>
      <c r="G350" s="365"/>
      <c r="H350" s="365"/>
      <c r="I350" s="365"/>
      <c r="L350" s="365"/>
      <c r="M350" s="365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1:32" ht="15.75" customHeight="1">
      <c r="A351" s="16"/>
      <c r="D351" s="1"/>
      <c r="E351" s="364"/>
      <c r="F351" s="1"/>
      <c r="G351" s="365"/>
      <c r="H351" s="365"/>
      <c r="I351" s="365"/>
      <c r="L351" s="365"/>
      <c r="M351" s="365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1:32" ht="15.75" customHeight="1">
      <c r="A352" s="16"/>
      <c r="D352" s="1"/>
      <c r="E352" s="364"/>
      <c r="F352" s="1"/>
      <c r="G352" s="365"/>
      <c r="H352" s="365"/>
      <c r="I352" s="365"/>
      <c r="L352" s="365"/>
      <c r="M352" s="365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1:24" ht="15.75" customHeight="1">
      <c r="A353" s="16"/>
      <c r="D353" s="1"/>
      <c r="E353" s="364"/>
      <c r="F353" s="1"/>
      <c r="G353" s="365"/>
      <c r="H353" s="365"/>
      <c r="I353" s="365"/>
      <c r="L353" s="365"/>
      <c r="M353" s="365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1:24" ht="15.75" customHeight="1">
      <c r="A354" s="16"/>
      <c r="D354" s="1"/>
      <c r="E354" s="364"/>
      <c r="F354" s="1"/>
      <c r="G354" s="365"/>
      <c r="H354" s="365"/>
      <c r="I354" s="365"/>
      <c r="L354" s="365"/>
      <c r="M354" s="365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1:24" ht="15.75" customHeight="1">
      <c r="A355" s="16"/>
      <c r="D355" s="1"/>
      <c r="E355" s="364"/>
      <c r="F355" s="1"/>
      <c r="G355" s="365"/>
      <c r="H355" s="365"/>
      <c r="I355" s="365"/>
      <c r="L355" s="365"/>
      <c r="M355" s="365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1:24" ht="15.75" customHeight="1">
      <c r="A356" s="16"/>
      <c r="D356" s="1"/>
      <c r="E356" s="364"/>
      <c r="F356" s="1"/>
      <c r="G356" s="365"/>
      <c r="H356" s="365"/>
      <c r="I356" s="365"/>
      <c r="L356" s="365"/>
      <c r="M356" s="365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1:24" ht="15.75" customHeight="1">
      <c r="D357" s="1"/>
      <c r="E357" s="364"/>
      <c r="F357" s="1"/>
      <c r="G357" s="1"/>
    </row>
    <row r="358" spans="1:24" ht="15.75" customHeight="1">
      <c r="D358" s="1"/>
      <c r="E358" s="364"/>
      <c r="F358" s="1"/>
      <c r="G358" s="1"/>
    </row>
    <row r="359" spans="1:24" ht="15.75" customHeight="1">
      <c r="D359" s="1"/>
      <c r="E359" s="364"/>
      <c r="F359" s="1"/>
      <c r="G359" s="1"/>
    </row>
    <row r="360" spans="1:24" ht="15.75" customHeight="1">
      <c r="D360" s="1"/>
      <c r="E360" s="364"/>
      <c r="F360" s="1"/>
      <c r="G360" s="1"/>
    </row>
    <row r="361" spans="1:24" ht="15.75" customHeight="1">
      <c r="D361" s="1"/>
      <c r="E361" s="364"/>
      <c r="F361" s="1"/>
      <c r="G361" s="1"/>
    </row>
    <row r="362" spans="1:24" ht="15.75" customHeight="1">
      <c r="D362" s="1"/>
      <c r="E362" s="364"/>
      <c r="F362" s="1"/>
      <c r="G362" s="1"/>
    </row>
    <row r="363" spans="1:24" ht="15.75" customHeight="1">
      <c r="D363" s="1"/>
      <c r="E363" s="364"/>
      <c r="F363" s="1"/>
      <c r="G363" s="1"/>
    </row>
    <row r="364" spans="1:24" ht="15.75" customHeight="1">
      <c r="D364" s="1"/>
      <c r="E364" s="364"/>
      <c r="F364" s="1"/>
      <c r="G364" s="1"/>
    </row>
    <row r="365" spans="1:24" ht="15.75" customHeight="1">
      <c r="D365" s="1"/>
      <c r="E365" s="364"/>
      <c r="F365" s="1"/>
      <c r="G365" s="1"/>
    </row>
    <row r="366" spans="1:24" ht="15.75" customHeight="1">
      <c r="D366" s="1"/>
      <c r="E366" s="364"/>
      <c r="F366" s="1"/>
      <c r="G366" s="1"/>
    </row>
    <row r="367" spans="1:24" ht="15.75" customHeight="1">
      <c r="D367" s="1"/>
      <c r="E367" s="364"/>
      <c r="F367" s="1"/>
      <c r="G367" s="1"/>
    </row>
    <row r="368" spans="1:24" ht="15.75" customHeight="1">
      <c r="D368" s="1"/>
      <c r="E368" s="364"/>
      <c r="F368" s="1"/>
      <c r="G368" s="1"/>
    </row>
    <row r="369" spans="4:7" ht="15.75" customHeight="1">
      <c r="D369" s="1"/>
      <c r="E369" s="364"/>
      <c r="F369" s="1"/>
      <c r="G369" s="1"/>
    </row>
    <row r="370" spans="4:7" ht="15.75" customHeight="1">
      <c r="D370" s="1"/>
      <c r="E370" s="364"/>
      <c r="F370" s="1"/>
      <c r="G370" s="1"/>
    </row>
    <row r="371" spans="4:7" ht="15.75" customHeight="1">
      <c r="D371" s="1"/>
      <c r="E371" s="364"/>
      <c r="F371" s="1"/>
      <c r="G371" s="1"/>
    </row>
    <row r="372" spans="4:7" ht="15.75" customHeight="1">
      <c r="D372" s="1"/>
      <c r="E372" s="364"/>
      <c r="F372" s="1"/>
      <c r="G372" s="1"/>
    </row>
    <row r="373" spans="4:7" ht="15.75" customHeight="1">
      <c r="D373" s="1"/>
      <c r="E373" s="364"/>
      <c r="F373" s="1"/>
      <c r="G373" s="1"/>
    </row>
    <row r="374" spans="4:7" ht="15.75" customHeight="1">
      <c r="D374" s="1"/>
      <c r="E374" s="364"/>
      <c r="F374" s="1"/>
      <c r="G374" s="1"/>
    </row>
    <row r="375" spans="4:7" ht="15.75" customHeight="1">
      <c r="D375" s="1"/>
      <c r="E375" s="364"/>
      <c r="F375" s="1"/>
      <c r="G375" s="1"/>
    </row>
    <row r="376" spans="4:7" ht="15.75" customHeight="1">
      <c r="D376" s="1"/>
      <c r="E376" s="364"/>
      <c r="F376" s="1"/>
      <c r="G376" s="1"/>
    </row>
    <row r="377" spans="4:7" ht="15.75" customHeight="1">
      <c r="D377" s="1"/>
      <c r="E377" s="364"/>
      <c r="F377" s="1"/>
      <c r="G377" s="1"/>
    </row>
    <row r="378" spans="4:7" ht="15.75" customHeight="1">
      <c r="D378" s="1"/>
      <c r="E378" s="364"/>
      <c r="F378" s="1"/>
      <c r="G378" s="1"/>
    </row>
    <row r="379" spans="4:7" ht="15.75" customHeight="1">
      <c r="D379" s="1"/>
      <c r="E379" s="364"/>
      <c r="F379" s="1"/>
      <c r="G379" s="1"/>
    </row>
    <row r="380" spans="4:7" ht="15.75" customHeight="1">
      <c r="D380" s="1"/>
      <c r="E380" s="364"/>
      <c r="F380" s="1"/>
      <c r="G380" s="1"/>
    </row>
    <row r="381" spans="4:7" ht="15.75" customHeight="1">
      <c r="D381" s="1"/>
      <c r="E381" s="364"/>
      <c r="F381" s="1"/>
      <c r="G381" s="1"/>
    </row>
    <row r="382" spans="4:7" ht="15.75" customHeight="1">
      <c r="D382" s="1"/>
      <c r="E382" s="364"/>
      <c r="F382" s="1"/>
      <c r="G382" s="1"/>
    </row>
    <row r="383" spans="4:7" ht="15.75" customHeight="1">
      <c r="D383" s="1"/>
      <c r="E383" s="364"/>
      <c r="F383" s="1"/>
      <c r="G383" s="1"/>
    </row>
    <row r="384" spans="4:7" ht="15.75" customHeight="1">
      <c r="D384" s="1"/>
      <c r="E384" s="364"/>
      <c r="F384" s="1"/>
      <c r="G384" s="1"/>
    </row>
    <row r="385" spans="4:7" ht="15.75" customHeight="1">
      <c r="D385" s="1"/>
      <c r="E385" s="364"/>
      <c r="F385" s="1"/>
      <c r="G385" s="1"/>
    </row>
    <row r="386" spans="4:7" ht="15.75" customHeight="1">
      <c r="D386" s="1"/>
      <c r="E386" s="364"/>
      <c r="F386" s="1"/>
      <c r="G386" s="1"/>
    </row>
    <row r="387" spans="4:7" ht="15.75" customHeight="1">
      <c r="D387" s="1"/>
      <c r="E387" s="364"/>
      <c r="F387" s="1"/>
      <c r="G387" s="1"/>
    </row>
    <row r="388" spans="4:7" ht="15.75" customHeight="1">
      <c r="D388" s="1"/>
      <c r="E388" s="364"/>
      <c r="F388" s="1"/>
      <c r="G388" s="1"/>
    </row>
    <row r="389" spans="4:7" ht="15.75" customHeight="1">
      <c r="D389" s="1"/>
      <c r="E389" s="364"/>
      <c r="F389" s="1"/>
      <c r="G389" s="1"/>
    </row>
    <row r="390" spans="4:7" ht="15.75" customHeight="1">
      <c r="D390" s="1"/>
      <c r="E390" s="364"/>
      <c r="F390" s="1"/>
      <c r="G390" s="1"/>
    </row>
    <row r="391" spans="4:7" ht="15.75" customHeight="1">
      <c r="D391" s="1"/>
      <c r="E391" s="364"/>
      <c r="F391" s="1"/>
      <c r="G391" s="1"/>
    </row>
    <row r="392" spans="4:7" ht="15.75" customHeight="1">
      <c r="D392" s="1"/>
      <c r="E392" s="364"/>
      <c r="F392" s="1"/>
      <c r="G392" s="1"/>
    </row>
    <row r="393" spans="4:7" ht="15.75" customHeight="1">
      <c r="D393" s="1"/>
      <c r="E393" s="364"/>
      <c r="F393" s="1"/>
      <c r="G393" s="1"/>
    </row>
    <row r="394" spans="4:7" ht="15.75" customHeight="1">
      <c r="D394" s="1"/>
      <c r="E394" s="364"/>
      <c r="F394" s="1"/>
      <c r="G394" s="1"/>
    </row>
    <row r="395" spans="4:7" ht="15.75" customHeight="1">
      <c r="D395" s="1"/>
      <c r="E395" s="364"/>
      <c r="F395" s="1"/>
      <c r="G395" s="1"/>
    </row>
    <row r="396" spans="4:7" ht="15.75" customHeight="1">
      <c r="D396" s="1"/>
      <c r="E396" s="364"/>
      <c r="F396" s="1"/>
      <c r="G396" s="1"/>
    </row>
    <row r="397" spans="4:7" ht="15.75" customHeight="1">
      <c r="D397" s="1"/>
      <c r="E397" s="364"/>
      <c r="F397" s="1"/>
      <c r="G397" s="1"/>
    </row>
    <row r="398" spans="4:7" ht="15.75" customHeight="1">
      <c r="D398" s="1"/>
      <c r="E398" s="364"/>
      <c r="F398" s="1"/>
      <c r="G398" s="1"/>
    </row>
    <row r="399" spans="4:7" ht="15.75" customHeight="1">
      <c r="D399" s="1"/>
      <c r="E399" s="364"/>
      <c r="F399" s="1"/>
      <c r="G399" s="1"/>
    </row>
    <row r="400" spans="4:7" ht="15.75" customHeight="1">
      <c r="D400" s="1"/>
      <c r="E400" s="364"/>
      <c r="F400" s="1"/>
      <c r="G400" s="1"/>
    </row>
    <row r="401" spans="4:7" ht="15.75" customHeight="1">
      <c r="D401" s="1"/>
      <c r="E401" s="364"/>
      <c r="F401" s="1"/>
      <c r="G401" s="1"/>
    </row>
    <row r="402" spans="4:7" ht="15.75" customHeight="1">
      <c r="D402" s="1"/>
      <c r="E402" s="364"/>
      <c r="F402" s="1"/>
      <c r="G402" s="1"/>
    </row>
    <row r="403" spans="4:7" ht="15.75" customHeight="1">
      <c r="D403" s="1"/>
      <c r="E403" s="364"/>
      <c r="F403" s="1"/>
      <c r="G403" s="1"/>
    </row>
    <row r="404" spans="4:7" ht="15.75" customHeight="1">
      <c r="D404" s="1"/>
      <c r="E404" s="364"/>
      <c r="F404" s="1"/>
      <c r="G404" s="1"/>
    </row>
    <row r="405" spans="4:7" ht="15.75" customHeight="1">
      <c r="D405" s="1"/>
      <c r="E405" s="364"/>
      <c r="F405" s="1"/>
      <c r="G405" s="1"/>
    </row>
    <row r="406" spans="4:7" ht="15.75" customHeight="1">
      <c r="D406" s="1"/>
      <c r="E406" s="364"/>
      <c r="F406" s="1"/>
      <c r="G406" s="1"/>
    </row>
    <row r="407" spans="4:7" ht="15.75" customHeight="1">
      <c r="D407" s="1"/>
      <c r="E407" s="364"/>
      <c r="F407" s="1"/>
      <c r="G407" s="1"/>
    </row>
    <row r="408" spans="4:7" ht="15.75" customHeight="1">
      <c r="D408" s="1"/>
      <c r="E408" s="364"/>
      <c r="F408" s="1"/>
      <c r="G408" s="1"/>
    </row>
    <row r="409" spans="4:7" ht="15.75" customHeight="1">
      <c r="D409" s="1"/>
      <c r="E409" s="364"/>
      <c r="F409" s="1"/>
      <c r="G409" s="1"/>
    </row>
    <row r="410" spans="4:7" ht="15.75" customHeight="1">
      <c r="D410" s="1"/>
      <c r="E410" s="364"/>
      <c r="F410" s="1"/>
      <c r="G410" s="1"/>
    </row>
    <row r="411" spans="4:7" ht="15.75" customHeight="1">
      <c r="D411" s="1"/>
      <c r="E411" s="364"/>
      <c r="F411" s="1"/>
      <c r="G411" s="1"/>
    </row>
    <row r="412" spans="4:7" ht="15.75" customHeight="1">
      <c r="D412" s="1"/>
      <c r="E412" s="364"/>
      <c r="F412" s="1"/>
      <c r="G412" s="1"/>
    </row>
    <row r="413" spans="4:7" ht="15.75" customHeight="1">
      <c r="D413" s="1"/>
      <c r="E413" s="364"/>
      <c r="F413" s="1"/>
      <c r="G413" s="1"/>
    </row>
    <row r="414" spans="4:7" ht="15.75" customHeight="1">
      <c r="D414" s="1"/>
      <c r="E414" s="364"/>
      <c r="F414" s="1"/>
      <c r="G414" s="1"/>
    </row>
    <row r="415" spans="4:7" ht="15.75" customHeight="1">
      <c r="D415" s="1"/>
      <c r="E415" s="364"/>
      <c r="F415" s="1"/>
      <c r="G415" s="1"/>
    </row>
    <row r="416" spans="4:7" ht="15.75" customHeight="1">
      <c r="D416" s="1"/>
      <c r="E416" s="364"/>
      <c r="F416" s="1"/>
      <c r="G416" s="1"/>
    </row>
    <row r="417" spans="4:7" ht="15.75" customHeight="1">
      <c r="D417" s="1"/>
      <c r="E417" s="364"/>
      <c r="F417" s="1"/>
      <c r="G417" s="1"/>
    </row>
    <row r="418" spans="4:7" ht="15.75" customHeight="1">
      <c r="D418" s="1"/>
      <c r="E418" s="364"/>
      <c r="F418" s="1"/>
      <c r="G418" s="1"/>
    </row>
    <row r="419" spans="4:7" ht="15.75" customHeight="1">
      <c r="D419" s="1"/>
      <c r="E419" s="364"/>
      <c r="F419" s="1"/>
      <c r="G419" s="1"/>
    </row>
    <row r="420" spans="4:7" ht="15.75" customHeight="1">
      <c r="D420" s="1"/>
      <c r="E420" s="364"/>
      <c r="F420" s="1"/>
      <c r="G420" s="1"/>
    </row>
    <row r="421" spans="4:7" ht="15.75" customHeight="1">
      <c r="D421" s="1"/>
      <c r="E421" s="364"/>
      <c r="F421" s="1"/>
      <c r="G421" s="1"/>
    </row>
    <row r="422" spans="4:7" ht="15.75" customHeight="1">
      <c r="D422" s="1"/>
      <c r="E422" s="364"/>
      <c r="F422" s="1"/>
      <c r="G422" s="1"/>
    </row>
    <row r="423" spans="4:7" ht="15.75" customHeight="1">
      <c r="D423" s="1"/>
      <c r="E423" s="364"/>
      <c r="F423" s="1"/>
      <c r="G423" s="1"/>
    </row>
    <row r="424" spans="4:7" ht="15.75" customHeight="1">
      <c r="D424" s="1"/>
      <c r="E424" s="364"/>
      <c r="F424" s="1"/>
      <c r="G424" s="1"/>
    </row>
    <row r="425" spans="4:7" ht="15.75" customHeight="1">
      <c r="D425" s="1"/>
      <c r="E425" s="364"/>
      <c r="F425" s="1"/>
      <c r="G425" s="1"/>
    </row>
    <row r="426" spans="4:7" ht="15.75" customHeight="1">
      <c r="D426" s="1"/>
      <c r="E426" s="364"/>
      <c r="F426" s="1"/>
      <c r="G426" s="1"/>
    </row>
    <row r="427" spans="4:7" ht="15.75" customHeight="1">
      <c r="D427" s="1"/>
      <c r="E427" s="364"/>
      <c r="F427" s="1"/>
      <c r="G427" s="1"/>
    </row>
    <row r="428" spans="4:7" ht="15.75" customHeight="1">
      <c r="D428" s="1"/>
      <c r="E428" s="364"/>
      <c r="F428" s="1"/>
      <c r="G428" s="1"/>
    </row>
    <row r="429" spans="4:7" ht="15.75" customHeight="1">
      <c r="D429" s="1"/>
      <c r="E429" s="364"/>
      <c r="F429" s="1"/>
      <c r="G429" s="1"/>
    </row>
    <row r="430" spans="4:7" ht="15.75" customHeight="1">
      <c r="D430" s="1"/>
      <c r="E430" s="364"/>
      <c r="F430" s="1"/>
      <c r="G430" s="1"/>
    </row>
    <row r="431" spans="4:7" ht="15.75" customHeight="1">
      <c r="D431" s="1"/>
      <c r="E431" s="364"/>
      <c r="F431" s="1"/>
      <c r="G431" s="1"/>
    </row>
    <row r="432" spans="4:7" ht="15.75" customHeight="1">
      <c r="D432" s="1"/>
      <c r="E432" s="364"/>
      <c r="F432" s="1"/>
      <c r="G432" s="1"/>
    </row>
    <row r="433" spans="4:7" ht="15.75" customHeight="1">
      <c r="D433" s="1"/>
      <c r="E433" s="364"/>
      <c r="F433" s="1"/>
      <c r="G433" s="1"/>
    </row>
    <row r="434" spans="4:7" ht="15.75" customHeight="1">
      <c r="D434" s="1"/>
      <c r="E434" s="364"/>
      <c r="F434" s="1"/>
      <c r="G434" s="1"/>
    </row>
    <row r="435" spans="4:7" ht="15.75" customHeight="1">
      <c r="D435" s="1"/>
      <c r="E435" s="364"/>
      <c r="F435" s="1"/>
      <c r="G435" s="1"/>
    </row>
    <row r="436" spans="4:7" ht="15.75" customHeight="1">
      <c r="D436" s="1"/>
      <c r="E436" s="364"/>
      <c r="F436" s="1"/>
      <c r="G436" s="1"/>
    </row>
    <row r="437" spans="4:7" ht="15.75" customHeight="1">
      <c r="D437" s="1"/>
      <c r="E437" s="364"/>
      <c r="F437" s="1"/>
      <c r="G437" s="1"/>
    </row>
    <row r="438" spans="4:7" ht="15.75" customHeight="1">
      <c r="D438" s="1"/>
      <c r="E438" s="364"/>
      <c r="F438" s="1"/>
      <c r="G438" s="1"/>
    </row>
    <row r="439" spans="4:7" ht="15.75" customHeight="1">
      <c r="D439" s="1"/>
      <c r="E439" s="364"/>
      <c r="F439" s="1"/>
      <c r="G439" s="1"/>
    </row>
    <row r="440" spans="4:7" ht="15.75" customHeight="1">
      <c r="D440" s="1"/>
      <c r="E440" s="364"/>
      <c r="F440" s="1"/>
      <c r="G440" s="1"/>
    </row>
    <row r="441" spans="4:7" ht="15.75" customHeight="1">
      <c r="D441" s="1"/>
      <c r="E441" s="364"/>
      <c r="F441" s="1"/>
      <c r="G441" s="1"/>
    </row>
    <row r="442" spans="4:7" ht="15.75" customHeight="1">
      <c r="D442" s="1"/>
      <c r="E442" s="364"/>
      <c r="F442" s="1"/>
      <c r="G442" s="1"/>
    </row>
    <row r="443" spans="4:7" ht="15.75" customHeight="1">
      <c r="D443" s="1"/>
      <c r="E443" s="364"/>
      <c r="F443" s="1"/>
      <c r="G443" s="1"/>
    </row>
    <row r="444" spans="4:7" ht="15.75" customHeight="1">
      <c r="D444" s="1"/>
      <c r="E444" s="364"/>
      <c r="F444" s="1"/>
      <c r="G444" s="1"/>
    </row>
    <row r="445" spans="4:7" ht="15.75" customHeight="1">
      <c r="D445" s="1"/>
      <c r="E445" s="364"/>
      <c r="F445" s="1"/>
      <c r="G445" s="1"/>
    </row>
    <row r="446" spans="4:7" ht="15.75" customHeight="1">
      <c r="D446" s="1"/>
      <c r="E446" s="364"/>
      <c r="F446" s="1"/>
      <c r="G446" s="1"/>
    </row>
    <row r="447" spans="4:7" ht="15.75" customHeight="1">
      <c r="D447" s="1"/>
      <c r="E447" s="364"/>
      <c r="F447" s="1"/>
      <c r="G447" s="1"/>
    </row>
    <row r="448" spans="4:7" ht="15.75" customHeight="1">
      <c r="D448" s="1"/>
      <c r="E448" s="364"/>
      <c r="F448" s="1"/>
      <c r="G448" s="1"/>
    </row>
    <row r="449" spans="4:7" ht="15.75" customHeight="1">
      <c r="D449" s="1"/>
      <c r="E449" s="364"/>
      <c r="F449" s="1"/>
      <c r="G449" s="1"/>
    </row>
    <row r="450" spans="4:7" ht="15.75" customHeight="1">
      <c r="D450" s="1"/>
      <c r="E450" s="364"/>
      <c r="F450" s="1"/>
      <c r="G450" s="1"/>
    </row>
    <row r="451" spans="4:7" ht="15.75" customHeight="1">
      <c r="D451" s="1"/>
      <c r="E451" s="364"/>
      <c r="F451" s="1"/>
      <c r="G451" s="1"/>
    </row>
    <row r="452" spans="4:7" ht="15.75" customHeight="1">
      <c r="D452" s="1"/>
      <c r="E452" s="364"/>
      <c r="F452" s="1"/>
      <c r="G452" s="1"/>
    </row>
    <row r="453" spans="4:7" ht="15.75" customHeight="1">
      <c r="D453" s="1"/>
      <c r="E453" s="364"/>
      <c r="F453" s="1"/>
      <c r="G453" s="1"/>
    </row>
    <row r="454" spans="4:7" ht="15.75" customHeight="1">
      <c r="D454" s="1"/>
      <c r="E454" s="364"/>
      <c r="F454" s="1"/>
      <c r="G454" s="1"/>
    </row>
    <row r="455" spans="4:7" ht="15.75" customHeight="1">
      <c r="D455" s="1"/>
      <c r="E455" s="364"/>
      <c r="F455" s="1"/>
      <c r="G455" s="1"/>
    </row>
    <row r="456" spans="4:7" ht="15.75" customHeight="1">
      <c r="D456" s="1"/>
      <c r="E456" s="364"/>
      <c r="F456" s="1"/>
      <c r="G456" s="1"/>
    </row>
    <row r="457" spans="4:7" ht="15.75" customHeight="1">
      <c r="D457" s="1"/>
      <c r="E457" s="364"/>
      <c r="F457" s="1"/>
      <c r="G457" s="1"/>
    </row>
    <row r="458" spans="4:7" ht="15.75" customHeight="1">
      <c r="D458" s="1"/>
      <c r="E458" s="364"/>
      <c r="F458" s="1"/>
      <c r="G458" s="1"/>
    </row>
    <row r="459" spans="4:7" ht="15.75" customHeight="1">
      <c r="D459" s="1"/>
      <c r="E459" s="364"/>
      <c r="F459" s="1"/>
      <c r="G459" s="1"/>
    </row>
    <row r="460" spans="4:7" ht="15.75" customHeight="1">
      <c r="D460" s="1"/>
      <c r="E460" s="364"/>
      <c r="F460" s="1"/>
      <c r="G460" s="1"/>
    </row>
    <row r="461" spans="4:7" ht="15.75" customHeight="1">
      <c r="D461" s="1"/>
      <c r="E461" s="364"/>
      <c r="F461" s="1"/>
      <c r="G461" s="1"/>
    </row>
    <row r="462" spans="4:7" ht="15.75" customHeight="1">
      <c r="D462" s="1"/>
      <c r="E462" s="364"/>
      <c r="F462" s="1"/>
      <c r="G462" s="1"/>
    </row>
    <row r="463" spans="4:7" ht="15.75" customHeight="1">
      <c r="D463" s="1"/>
      <c r="E463" s="364"/>
      <c r="F463" s="1"/>
      <c r="G463" s="1"/>
    </row>
    <row r="464" spans="4:7" ht="15.75" customHeight="1">
      <c r="D464" s="1"/>
      <c r="E464" s="364"/>
      <c r="F464" s="1"/>
      <c r="G464" s="1"/>
    </row>
    <row r="465" spans="4:7" ht="15.75" customHeight="1">
      <c r="D465" s="1"/>
      <c r="E465" s="364"/>
      <c r="F465" s="1"/>
      <c r="G465" s="1"/>
    </row>
    <row r="466" spans="4:7" ht="15.75" customHeight="1">
      <c r="D466" s="1"/>
      <c r="E466" s="364"/>
      <c r="F466" s="1"/>
      <c r="G466" s="1"/>
    </row>
    <row r="467" spans="4:7" ht="15.75" customHeight="1">
      <c r="D467" s="1"/>
      <c r="E467" s="364"/>
      <c r="F467" s="1"/>
      <c r="G467" s="1"/>
    </row>
    <row r="468" spans="4:7" ht="15.75" customHeight="1">
      <c r="D468" s="1"/>
      <c r="E468" s="364"/>
      <c r="F468" s="1"/>
      <c r="G468" s="1"/>
    </row>
    <row r="469" spans="4:7" ht="15.75" customHeight="1">
      <c r="D469" s="1"/>
      <c r="E469" s="364"/>
      <c r="F469" s="1"/>
      <c r="G469" s="1"/>
    </row>
    <row r="470" spans="4:7" ht="15.75" customHeight="1">
      <c r="D470" s="1"/>
      <c r="E470" s="364"/>
      <c r="F470" s="1"/>
      <c r="G470" s="1"/>
    </row>
    <row r="471" spans="4:7" ht="15.75" customHeight="1">
      <c r="D471" s="1"/>
      <c r="E471" s="364"/>
      <c r="F471" s="1"/>
      <c r="G471" s="1"/>
    </row>
    <row r="472" spans="4:7" ht="15.75" customHeight="1">
      <c r="D472" s="1"/>
      <c r="E472" s="364"/>
      <c r="F472" s="1"/>
      <c r="G472" s="1"/>
    </row>
    <row r="473" spans="4:7" ht="15.75" customHeight="1">
      <c r="D473" s="1"/>
      <c r="E473" s="364"/>
      <c r="F473" s="1"/>
      <c r="G473" s="1"/>
    </row>
    <row r="474" spans="4:7" ht="15.75" customHeight="1">
      <c r="D474" s="1"/>
      <c r="E474" s="364"/>
      <c r="F474" s="1"/>
      <c r="G474" s="1"/>
    </row>
    <row r="475" spans="4:7" ht="15.75" customHeight="1">
      <c r="D475" s="1"/>
      <c r="E475" s="364"/>
      <c r="F475" s="1"/>
      <c r="G475" s="1"/>
    </row>
    <row r="476" spans="4:7" ht="15.75" customHeight="1">
      <c r="D476" s="1"/>
      <c r="E476" s="364"/>
      <c r="F476" s="1"/>
      <c r="G476" s="1"/>
    </row>
    <row r="477" spans="4:7" ht="15.75" customHeight="1">
      <c r="D477" s="1"/>
      <c r="E477" s="364"/>
      <c r="F477" s="1"/>
      <c r="G477" s="1"/>
    </row>
    <row r="478" spans="4:7" ht="15.75" customHeight="1">
      <c r="D478" s="1"/>
      <c r="E478" s="364"/>
      <c r="F478" s="1"/>
      <c r="G478" s="1"/>
    </row>
    <row r="479" spans="4:7" ht="15.75" customHeight="1">
      <c r="D479" s="1"/>
      <c r="E479" s="364"/>
      <c r="F479" s="1"/>
      <c r="G479" s="1"/>
    </row>
    <row r="480" spans="4:7" ht="15.75" customHeight="1">
      <c r="D480" s="1"/>
      <c r="E480" s="364"/>
      <c r="F480" s="1"/>
      <c r="G480" s="1"/>
    </row>
    <row r="481" spans="4:7" ht="15.75" customHeight="1">
      <c r="D481" s="1"/>
      <c r="E481" s="364"/>
      <c r="F481" s="1"/>
      <c r="G481" s="1"/>
    </row>
    <row r="482" spans="4:7" ht="15.75" customHeight="1">
      <c r="D482" s="1"/>
      <c r="E482" s="364"/>
      <c r="F482" s="1"/>
      <c r="G482" s="1"/>
    </row>
    <row r="483" spans="4:7" ht="15.75" customHeight="1">
      <c r="D483" s="1"/>
      <c r="E483" s="364"/>
      <c r="F483" s="1"/>
      <c r="G483" s="1"/>
    </row>
    <row r="484" spans="4:7" ht="15.75" customHeight="1">
      <c r="D484" s="1"/>
      <c r="E484" s="364"/>
      <c r="F484" s="1"/>
      <c r="G484" s="1"/>
    </row>
    <row r="485" spans="4:7" ht="15.75" customHeight="1">
      <c r="D485" s="1"/>
      <c r="E485" s="364"/>
      <c r="F485" s="1"/>
      <c r="G485" s="1"/>
    </row>
    <row r="486" spans="4:7" ht="15.75" customHeight="1">
      <c r="D486" s="1"/>
      <c r="E486" s="364"/>
      <c r="F486" s="1"/>
      <c r="G486" s="1"/>
    </row>
    <row r="487" spans="4:7" ht="15.75" customHeight="1">
      <c r="D487" s="1"/>
      <c r="E487" s="364"/>
      <c r="F487" s="1"/>
      <c r="G487" s="1"/>
    </row>
    <row r="488" spans="4:7" ht="15.75" customHeight="1">
      <c r="D488" s="1"/>
      <c r="E488" s="364"/>
      <c r="F488" s="1"/>
      <c r="G488" s="1"/>
    </row>
    <row r="489" spans="4:7" ht="15.75" customHeight="1">
      <c r="D489" s="1"/>
      <c r="E489" s="364"/>
      <c r="F489" s="1"/>
      <c r="G489" s="1"/>
    </row>
    <row r="490" spans="4:7" ht="15.75" customHeight="1">
      <c r="D490" s="1"/>
      <c r="E490" s="364"/>
      <c r="F490" s="1"/>
      <c r="G490" s="1"/>
    </row>
    <row r="491" spans="4:7" ht="15.75" customHeight="1">
      <c r="D491" s="1"/>
      <c r="E491" s="364"/>
      <c r="F491" s="1"/>
      <c r="G491" s="1"/>
    </row>
    <row r="492" spans="4:7" ht="15.75" customHeight="1">
      <c r="D492" s="1"/>
      <c r="E492" s="364"/>
      <c r="F492" s="1"/>
      <c r="G492" s="1"/>
    </row>
    <row r="493" spans="4:7" ht="15.75" customHeight="1">
      <c r="D493" s="1"/>
      <c r="E493" s="364"/>
      <c r="F493" s="1"/>
      <c r="G493" s="1"/>
    </row>
    <row r="494" spans="4:7" ht="15.75" customHeight="1">
      <c r="D494" s="1"/>
      <c r="E494" s="364"/>
      <c r="F494" s="1"/>
      <c r="G494" s="1"/>
    </row>
    <row r="495" spans="4:7" ht="15.75" customHeight="1">
      <c r="D495" s="1"/>
      <c r="E495" s="364"/>
      <c r="F495" s="1"/>
      <c r="G495" s="1"/>
    </row>
    <row r="496" spans="4:7" ht="15.75" customHeight="1">
      <c r="D496" s="1"/>
      <c r="E496" s="364"/>
      <c r="F496" s="1"/>
      <c r="G496" s="1"/>
    </row>
    <row r="497" spans="4:7" ht="15.75" customHeight="1">
      <c r="D497" s="1"/>
      <c r="E497" s="364"/>
      <c r="F497" s="1"/>
      <c r="G497" s="1"/>
    </row>
    <row r="498" spans="4:7" ht="15.75" customHeight="1">
      <c r="D498" s="1"/>
      <c r="E498" s="364"/>
      <c r="F498" s="1"/>
      <c r="G498" s="1"/>
    </row>
    <row r="499" spans="4:7" ht="15.75" customHeight="1">
      <c r="D499" s="1"/>
      <c r="E499" s="364"/>
      <c r="F499" s="1"/>
      <c r="G499" s="1"/>
    </row>
    <row r="500" spans="4:7" ht="15.75" customHeight="1">
      <c r="D500" s="1"/>
      <c r="E500" s="364"/>
      <c r="F500" s="1"/>
      <c r="G500" s="1"/>
    </row>
    <row r="501" spans="4:7" ht="15.75" customHeight="1">
      <c r="D501" s="1"/>
      <c r="E501" s="364"/>
      <c r="F501" s="1"/>
      <c r="G501" s="1"/>
    </row>
    <row r="502" spans="4:7" ht="15.75" customHeight="1">
      <c r="D502" s="1"/>
      <c r="E502" s="364"/>
      <c r="F502" s="1"/>
      <c r="G502" s="1"/>
    </row>
    <row r="503" spans="4:7" ht="15.75" customHeight="1">
      <c r="D503" s="1"/>
      <c r="E503" s="364"/>
      <c r="F503" s="1"/>
      <c r="G503" s="1"/>
    </row>
    <row r="504" spans="4:7" ht="15.75" customHeight="1">
      <c r="D504" s="1"/>
      <c r="E504" s="364"/>
      <c r="F504" s="1"/>
      <c r="G504" s="1"/>
    </row>
    <row r="505" spans="4:7" ht="15.75" customHeight="1">
      <c r="D505" s="1"/>
      <c r="E505" s="364"/>
      <c r="F505" s="1"/>
      <c r="G505" s="1"/>
    </row>
    <row r="506" spans="4:7" ht="15.75" customHeight="1">
      <c r="D506" s="1"/>
      <c r="E506" s="364"/>
      <c r="F506" s="1"/>
      <c r="G506" s="1"/>
    </row>
    <row r="507" spans="4:7" ht="15.75" customHeight="1">
      <c r="D507" s="1"/>
      <c r="E507" s="364"/>
      <c r="F507" s="1"/>
      <c r="G507" s="1"/>
    </row>
    <row r="508" spans="4:7" ht="15.75" customHeight="1">
      <c r="D508" s="1"/>
      <c r="E508" s="364"/>
      <c r="F508" s="1"/>
      <c r="G508" s="1"/>
    </row>
    <row r="509" spans="4:7" ht="15.75" customHeight="1">
      <c r="D509" s="1"/>
      <c r="E509" s="364"/>
      <c r="F509" s="1"/>
      <c r="G509" s="1"/>
    </row>
    <row r="510" spans="4:7" ht="15.75" customHeight="1">
      <c r="D510" s="1"/>
      <c r="E510" s="364"/>
      <c r="F510" s="1"/>
      <c r="G510" s="1"/>
    </row>
    <row r="511" spans="4:7" ht="15.75" customHeight="1">
      <c r="D511" s="1"/>
      <c r="E511" s="364"/>
      <c r="F511" s="1"/>
      <c r="G511" s="1"/>
    </row>
    <row r="512" spans="4:7" ht="15.75" customHeight="1">
      <c r="D512" s="1"/>
      <c r="E512" s="364"/>
      <c r="F512" s="1"/>
      <c r="G512" s="1"/>
    </row>
    <row r="513" spans="4:7" ht="15.75" customHeight="1">
      <c r="D513" s="1"/>
      <c r="E513" s="364"/>
      <c r="F513" s="1"/>
      <c r="G513" s="1"/>
    </row>
    <row r="514" spans="4:7" ht="15.75" customHeight="1">
      <c r="D514" s="1"/>
      <c r="E514" s="364"/>
      <c r="F514" s="1"/>
      <c r="G514" s="1"/>
    </row>
    <row r="515" spans="4:7" ht="15.75" customHeight="1">
      <c r="D515" s="1"/>
      <c r="E515" s="364"/>
      <c r="F515" s="1"/>
      <c r="G515" s="1"/>
    </row>
    <row r="516" spans="4:7" ht="15.75" customHeight="1">
      <c r="D516" s="1"/>
      <c r="E516" s="364"/>
      <c r="F516" s="1"/>
      <c r="G516" s="1"/>
    </row>
    <row r="517" spans="4:7" ht="15.75" customHeight="1">
      <c r="D517" s="1"/>
      <c r="E517" s="364"/>
      <c r="F517" s="1"/>
      <c r="G517" s="1"/>
    </row>
    <row r="518" spans="4:7" ht="15.75" customHeight="1">
      <c r="D518" s="1"/>
      <c r="E518" s="364"/>
      <c r="F518" s="1"/>
      <c r="G518" s="1"/>
    </row>
    <row r="519" spans="4:7" ht="15.75" customHeight="1">
      <c r="D519" s="1"/>
      <c r="E519" s="364"/>
      <c r="F519" s="1"/>
      <c r="G519" s="1"/>
    </row>
    <row r="520" spans="4:7" ht="15.75" customHeight="1">
      <c r="D520" s="1"/>
      <c r="E520" s="364"/>
      <c r="F520" s="1"/>
      <c r="G520" s="1"/>
    </row>
    <row r="521" spans="4:7" ht="15.75" customHeight="1">
      <c r="D521" s="1"/>
      <c r="E521" s="364"/>
      <c r="F521" s="1"/>
      <c r="G521" s="1"/>
    </row>
    <row r="522" spans="4:7" ht="15.75" customHeight="1">
      <c r="D522" s="1"/>
      <c r="E522" s="364"/>
      <c r="F522" s="1"/>
      <c r="G522" s="1"/>
    </row>
    <row r="523" spans="4:7" ht="15.75" customHeight="1">
      <c r="D523" s="1"/>
      <c r="E523" s="364"/>
      <c r="F523" s="1"/>
      <c r="G523" s="1"/>
    </row>
    <row r="524" spans="4:7" ht="15.75" customHeight="1">
      <c r="D524" s="1"/>
      <c r="E524" s="364"/>
      <c r="F524" s="1"/>
      <c r="G524" s="1"/>
    </row>
    <row r="525" spans="4:7" ht="15.75" customHeight="1">
      <c r="D525" s="1"/>
      <c r="E525" s="364"/>
      <c r="F525" s="1"/>
      <c r="G525" s="1"/>
    </row>
    <row r="526" spans="4:7" ht="15.75" customHeight="1">
      <c r="D526" s="1"/>
      <c r="E526" s="364"/>
      <c r="F526" s="1"/>
      <c r="G526" s="1"/>
    </row>
    <row r="527" spans="4:7" ht="15.75" customHeight="1">
      <c r="D527" s="1"/>
      <c r="E527" s="364"/>
      <c r="F527" s="1"/>
      <c r="G527" s="1"/>
    </row>
    <row r="528" spans="4:7" ht="15.75" customHeight="1">
      <c r="D528" s="1"/>
      <c r="E528" s="364"/>
      <c r="F528" s="1"/>
      <c r="G528" s="1"/>
    </row>
    <row r="529" spans="4:7" ht="15.75" customHeight="1">
      <c r="D529" s="1"/>
      <c r="E529" s="364"/>
      <c r="F529" s="1"/>
      <c r="G529" s="1"/>
    </row>
    <row r="530" spans="4:7" ht="15.75" customHeight="1">
      <c r="D530" s="1"/>
      <c r="E530" s="364"/>
      <c r="F530" s="1"/>
      <c r="G530" s="1"/>
    </row>
    <row r="531" spans="4:7" ht="15.75" customHeight="1">
      <c r="D531" s="1"/>
      <c r="E531" s="364"/>
      <c r="F531" s="1"/>
      <c r="G531" s="1"/>
    </row>
    <row r="532" spans="4:7" ht="15.75" customHeight="1">
      <c r="D532" s="1"/>
      <c r="E532" s="364"/>
      <c r="F532" s="1"/>
      <c r="G532" s="1"/>
    </row>
    <row r="533" spans="4:7" ht="15.75" customHeight="1">
      <c r="D533" s="1"/>
      <c r="E533" s="364"/>
      <c r="F533" s="1"/>
      <c r="G533" s="1"/>
    </row>
    <row r="534" spans="4:7" ht="15.75" customHeight="1">
      <c r="D534" s="1"/>
      <c r="E534" s="364"/>
      <c r="F534" s="1"/>
      <c r="G534" s="1"/>
    </row>
    <row r="535" spans="4:7" ht="15.75" customHeight="1">
      <c r="D535" s="1"/>
      <c r="E535" s="364"/>
      <c r="F535" s="1"/>
      <c r="G535" s="1"/>
    </row>
    <row r="536" spans="4:7" ht="15.75" customHeight="1">
      <c r="D536" s="1"/>
      <c r="E536" s="364"/>
      <c r="F536" s="1"/>
      <c r="G536" s="1"/>
    </row>
    <row r="537" spans="4:7" ht="15.75" customHeight="1">
      <c r="D537" s="1"/>
      <c r="E537" s="364"/>
      <c r="F537" s="1"/>
      <c r="G537" s="1"/>
    </row>
    <row r="538" spans="4:7" ht="15.75" customHeight="1">
      <c r="D538" s="1"/>
      <c r="E538" s="364"/>
      <c r="F538" s="1"/>
      <c r="G538" s="1"/>
    </row>
    <row r="539" spans="4:7" ht="15.75" customHeight="1">
      <c r="D539" s="1"/>
      <c r="E539" s="364"/>
      <c r="F539" s="1"/>
      <c r="G539" s="1"/>
    </row>
    <row r="540" spans="4:7" ht="15.75" customHeight="1">
      <c r="D540" s="1"/>
      <c r="E540" s="364"/>
      <c r="F540" s="1"/>
      <c r="G540" s="1"/>
    </row>
    <row r="541" spans="4:7" ht="15.75" customHeight="1">
      <c r="D541" s="1"/>
      <c r="E541" s="364"/>
      <c r="F541" s="1"/>
      <c r="G541" s="1"/>
    </row>
    <row r="542" spans="4:7" ht="15.75" customHeight="1">
      <c r="D542" s="1"/>
      <c r="E542" s="364"/>
      <c r="F542" s="1"/>
      <c r="G542" s="1"/>
    </row>
    <row r="543" spans="4:7" ht="15.75" customHeight="1">
      <c r="D543" s="1"/>
      <c r="E543" s="364"/>
      <c r="F543" s="1"/>
      <c r="G543" s="1"/>
    </row>
    <row r="544" spans="4:7" ht="15.75" customHeight="1">
      <c r="D544" s="1"/>
      <c r="E544" s="364"/>
      <c r="F544" s="1"/>
      <c r="G544" s="1"/>
    </row>
    <row r="545" spans="4:7" ht="15.75" customHeight="1">
      <c r="D545" s="1"/>
      <c r="E545" s="364"/>
      <c r="F545" s="1"/>
      <c r="G545" s="1"/>
    </row>
    <row r="546" spans="4:7" ht="15.75" customHeight="1">
      <c r="D546" s="1"/>
      <c r="E546" s="364"/>
      <c r="F546" s="1"/>
      <c r="G546" s="1"/>
    </row>
    <row r="547" spans="4:7" ht="15.75" customHeight="1">
      <c r="D547" s="1"/>
      <c r="E547" s="364"/>
      <c r="F547" s="1"/>
      <c r="G547" s="1"/>
    </row>
    <row r="548" spans="4:7" ht="15.75" customHeight="1">
      <c r="D548" s="1"/>
      <c r="E548" s="364"/>
      <c r="F548" s="1"/>
      <c r="G548" s="1"/>
    </row>
    <row r="549" spans="4:7" ht="15.75" customHeight="1">
      <c r="D549" s="1"/>
      <c r="E549" s="364"/>
      <c r="F549" s="1"/>
      <c r="G549" s="1"/>
    </row>
    <row r="550" spans="4:7" ht="15.75" customHeight="1">
      <c r="D550" s="1"/>
      <c r="E550" s="364"/>
      <c r="F550" s="1"/>
      <c r="G550" s="1"/>
    </row>
    <row r="551" spans="4:7" ht="15.75" customHeight="1">
      <c r="D551" s="1"/>
      <c r="E551" s="364"/>
      <c r="F551" s="1"/>
      <c r="G551" s="1"/>
    </row>
    <row r="552" spans="4:7" ht="15.75" customHeight="1">
      <c r="D552" s="1"/>
      <c r="E552" s="364"/>
      <c r="F552" s="1"/>
      <c r="G552" s="1"/>
    </row>
    <row r="553" spans="4:7" ht="15.75" customHeight="1">
      <c r="D553" s="1"/>
      <c r="E553" s="364"/>
      <c r="F553" s="1"/>
      <c r="G553" s="1"/>
    </row>
    <row r="554" spans="4:7" ht="15.75" customHeight="1">
      <c r="D554" s="1"/>
      <c r="E554" s="364"/>
      <c r="F554" s="1"/>
      <c r="G554" s="1"/>
    </row>
    <row r="555" spans="4:7" ht="15.75" customHeight="1">
      <c r="D555" s="1"/>
      <c r="E555" s="364"/>
      <c r="F555" s="1"/>
      <c r="G555" s="1"/>
    </row>
    <row r="556" spans="4:7" ht="15.75" customHeight="1">
      <c r="D556" s="1"/>
      <c r="E556" s="364"/>
      <c r="F556" s="1"/>
      <c r="G556" s="1"/>
    </row>
    <row r="557" spans="4:7" ht="15.75" customHeight="1">
      <c r="D557" s="1"/>
      <c r="E557" s="364"/>
      <c r="F557" s="1"/>
      <c r="G557" s="1"/>
    </row>
    <row r="558" spans="4:7" ht="15.75" customHeight="1">
      <c r="D558" s="1"/>
      <c r="E558" s="364"/>
      <c r="F558" s="1"/>
      <c r="G558" s="1"/>
    </row>
    <row r="559" spans="4:7" ht="15.75" customHeight="1">
      <c r="D559" s="1"/>
      <c r="E559" s="364"/>
      <c r="F559" s="1"/>
      <c r="G559" s="1"/>
    </row>
    <row r="560" spans="4:7" ht="15.75" customHeight="1">
      <c r="D560" s="1"/>
      <c r="E560" s="364"/>
      <c r="F560" s="1"/>
      <c r="G560" s="1"/>
    </row>
    <row r="561" spans="4:7" ht="15.75" customHeight="1">
      <c r="D561" s="1"/>
      <c r="E561" s="364"/>
      <c r="F561" s="1"/>
      <c r="G561" s="1"/>
    </row>
    <row r="562" spans="4:7" ht="15.75" customHeight="1">
      <c r="D562" s="1"/>
      <c r="E562" s="364"/>
      <c r="F562" s="1"/>
      <c r="G562" s="1"/>
    </row>
    <row r="563" spans="4:7" ht="15.75" customHeight="1">
      <c r="D563" s="1"/>
      <c r="E563" s="364"/>
      <c r="F563" s="1"/>
      <c r="G563" s="1"/>
    </row>
    <row r="564" spans="4:7" ht="15.75" customHeight="1">
      <c r="D564" s="1"/>
      <c r="E564" s="364"/>
      <c r="F564" s="1"/>
      <c r="G564" s="1"/>
    </row>
    <row r="565" spans="4:7" ht="15.75" customHeight="1">
      <c r="D565" s="1"/>
      <c r="E565" s="364"/>
      <c r="F565" s="1"/>
      <c r="G565" s="1"/>
    </row>
    <row r="566" spans="4:7" ht="15.75" customHeight="1">
      <c r="D566" s="1"/>
      <c r="E566" s="364"/>
      <c r="F566" s="1"/>
      <c r="G566" s="1"/>
    </row>
    <row r="567" spans="4:7" ht="15.75" customHeight="1">
      <c r="D567" s="1"/>
      <c r="E567" s="364"/>
      <c r="F567" s="1"/>
      <c r="G567" s="1"/>
    </row>
    <row r="568" spans="4:7" ht="15.75" customHeight="1">
      <c r="D568" s="1"/>
      <c r="E568" s="364"/>
      <c r="F568" s="1"/>
      <c r="G568" s="1"/>
    </row>
    <row r="569" spans="4:7" ht="15.75" customHeight="1">
      <c r="D569" s="1"/>
      <c r="E569" s="364"/>
      <c r="F569" s="1"/>
      <c r="G569" s="1"/>
    </row>
    <row r="570" spans="4:7" ht="15.75" customHeight="1">
      <c r="D570" s="1"/>
      <c r="E570" s="364"/>
      <c r="F570" s="1"/>
      <c r="G570" s="1"/>
    </row>
    <row r="571" spans="4:7" ht="15.75" customHeight="1">
      <c r="D571" s="1"/>
      <c r="E571" s="364"/>
      <c r="F571" s="1"/>
      <c r="G571" s="1"/>
    </row>
    <row r="572" spans="4:7" ht="15.75" customHeight="1">
      <c r="D572" s="1"/>
      <c r="E572" s="364"/>
      <c r="F572" s="1"/>
      <c r="G572" s="1"/>
    </row>
    <row r="573" spans="4:7" ht="15.75" customHeight="1">
      <c r="D573" s="1"/>
      <c r="E573" s="364"/>
      <c r="F573" s="1"/>
      <c r="G573" s="1"/>
    </row>
    <row r="574" spans="4:7" ht="15.75" customHeight="1">
      <c r="D574" s="1"/>
      <c r="E574" s="364"/>
      <c r="F574" s="1"/>
      <c r="G574" s="1"/>
    </row>
    <row r="575" spans="4:7" ht="15.75" customHeight="1">
      <c r="D575" s="1"/>
      <c r="E575" s="364"/>
      <c r="F575" s="1"/>
      <c r="G575" s="1"/>
    </row>
    <row r="576" spans="4:7" ht="15.75" customHeight="1">
      <c r="D576" s="1"/>
      <c r="E576" s="364"/>
      <c r="F576" s="1"/>
      <c r="G576" s="1"/>
    </row>
    <row r="577" spans="4:7" ht="15.75" customHeight="1">
      <c r="D577" s="1"/>
      <c r="E577" s="364"/>
      <c r="F577" s="1"/>
      <c r="G577" s="1"/>
    </row>
    <row r="578" spans="4:7" ht="15.75" customHeight="1">
      <c r="D578" s="1"/>
      <c r="E578" s="364"/>
      <c r="F578" s="1"/>
      <c r="G578" s="1"/>
    </row>
    <row r="579" spans="4:7" ht="15.75" customHeight="1">
      <c r="D579" s="1"/>
      <c r="E579" s="364"/>
      <c r="F579" s="1"/>
      <c r="G579" s="1"/>
    </row>
    <row r="580" spans="4:7" ht="15.75" customHeight="1">
      <c r="D580" s="1"/>
      <c r="E580" s="364"/>
      <c r="F580" s="1"/>
      <c r="G580" s="1"/>
    </row>
    <row r="581" spans="4:7" ht="15.75" customHeight="1">
      <c r="D581" s="1"/>
      <c r="E581" s="364"/>
      <c r="F581" s="1"/>
      <c r="G581" s="1"/>
    </row>
    <row r="582" spans="4:7" ht="15.75" customHeight="1">
      <c r="D582" s="1"/>
      <c r="E582" s="364"/>
      <c r="F582" s="1"/>
      <c r="G582" s="1"/>
    </row>
    <row r="583" spans="4:7" ht="15.75" customHeight="1">
      <c r="D583" s="1"/>
      <c r="E583" s="364"/>
      <c r="F583" s="1"/>
      <c r="G583" s="1"/>
    </row>
    <row r="584" spans="4:7" ht="15.75" customHeight="1">
      <c r="D584" s="1"/>
      <c r="E584" s="364"/>
      <c r="F584" s="1"/>
      <c r="G584" s="1"/>
    </row>
    <row r="585" spans="4:7" ht="15.75" customHeight="1">
      <c r="D585" s="1"/>
      <c r="E585" s="364"/>
      <c r="F585" s="1"/>
      <c r="G585" s="1"/>
    </row>
    <row r="586" spans="4:7" ht="15.75" customHeight="1">
      <c r="D586" s="1"/>
      <c r="E586" s="364"/>
      <c r="F586" s="1"/>
      <c r="G586" s="1"/>
    </row>
    <row r="587" spans="4:7" ht="15.75" customHeight="1">
      <c r="D587" s="1"/>
      <c r="E587" s="364"/>
      <c r="F587" s="1"/>
      <c r="G587" s="1"/>
    </row>
    <row r="588" spans="4:7" ht="15.75" customHeight="1">
      <c r="D588" s="1"/>
      <c r="E588" s="364"/>
      <c r="F588" s="1"/>
      <c r="G588" s="1"/>
    </row>
    <row r="589" spans="4:7" ht="15.75" customHeight="1">
      <c r="D589" s="1"/>
      <c r="E589" s="364"/>
      <c r="F589" s="1"/>
      <c r="G589" s="1"/>
    </row>
    <row r="590" spans="4:7" ht="15.75" customHeight="1">
      <c r="D590" s="1"/>
      <c r="E590" s="364"/>
      <c r="F590" s="1"/>
      <c r="G590" s="1"/>
    </row>
    <row r="591" spans="4:7" ht="15.75" customHeight="1">
      <c r="D591" s="1"/>
      <c r="E591" s="364"/>
      <c r="F591" s="1"/>
      <c r="G591" s="1"/>
    </row>
    <row r="592" spans="4:7" ht="15.75" customHeight="1">
      <c r="D592" s="1"/>
      <c r="E592" s="364"/>
      <c r="F592" s="1"/>
      <c r="G592" s="1"/>
    </row>
    <row r="593" spans="4:7" ht="15.75" customHeight="1">
      <c r="D593" s="1"/>
      <c r="E593" s="364"/>
      <c r="F593" s="1"/>
      <c r="G593" s="1"/>
    </row>
    <row r="594" spans="4:7" ht="15.75" customHeight="1">
      <c r="D594" s="1"/>
      <c r="E594" s="364"/>
      <c r="F594" s="1"/>
      <c r="G594" s="1"/>
    </row>
    <row r="595" spans="4:7" ht="15.75" customHeight="1">
      <c r="D595" s="1"/>
      <c r="E595" s="364"/>
      <c r="F595" s="1"/>
      <c r="G595" s="1"/>
    </row>
    <row r="596" spans="4:7" ht="15.75" customHeight="1">
      <c r="D596" s="1"/>
      <c r="E596" s="364"/>
      <c r="F596" s="1"/>
      <c r="G596" s="1"/>
    </row>
    <row r="597" spans="4:7" ht="15.75" customHeight="1">
      <c r="D597" s="1"/>
      <c r="E597" s="364"/>
      <c r="F597" s="1"/>
      <c r="G597" s="1"/>
    </row>
    <row r="598" spans="4:7" ht="15.75" customHeight="1">
      <c r="D598" s="1"/>
      <c r="E598" s="364"/>
      <c r="F598" s="1"/>
      <c r="G598" s="1"/>
    </row>
    <row r="599" spans="4:7" ht="15.75" customHeight="1">
      <c r="D599" s="1"/>
      <c r="E599" s="364"/>
      <c r="F599" s="1"/>
      <c r="G599" s="1"/>
    </row>
    <row r="600" spans="4:7" ht="15.75" customHeight="1">
      <c r="D600" s="1"/>
      <c r="E600" s="364"/>
      <c r="F600" s="1"/>
      <c r="G600" s="1"/>
    </row>
    <row r="601" spans="4:7" ht="15.75" customHeight="1">
      <c r="D601" s="1"/>
      <c r="E601" s="364"/>
      <c r="F601" s="1"/>
      <c r="G601" s="1"/>
    </row>
    <row r="602" spans="4:7" ht="15.75" customHeight="1">
      <c r="D602" s="1"/>
      <c r="E602" s="364"/>
      <c r="F602" s="1"/>
      <c r="G602" s="1"/>
    </row>
    <row r="603" spans="4:7" ht="15.75" customHeight="1">
      <c r="D603" s="1"/>
      <c r="E603" s="364"/>
      <c r="F603" s="1"/>
      <c r="G603" s="1"/>
    </row>
    <row r="604" spans="4:7" ht="15.75" customHeight="1">
      <c r="D604" s="1"/>
      <c r="E604" s="364"/>
      <c r="F604" s="1"/>
      <c r="G604" s="1"/>
    </row>
    <row r="605" spans="4:7" ht="15.75" customHeight="1">
      <c r="D605" s="1"/>
      <c r="E605" s="364"/>
      <c r="F605" s="1"/>
      <c r="G605" s="1"/>
    </row>
    <row r="606" spans="4:7" ht="15.75" customHeight="1">
      <c r="D606" s="1"/>
      <c r="E606" s="364"/>
      <c r="F606" s="1"/>
      <c r="G606" s="1"/>
    </row>
    <row r="607" spans="4:7" ht="15.75" customHeight="1">
      <c r="D607" s="1"/>
      <c r="E607" s="364"/>
      <c r="F607" s="1"/>
      <c r="G607" s="1"/>
    </row>
    <row r="608" spans="4:7" ht="15.75" customHeight="1">
      <c r="D608" s="1"/>
      <c r="E608" s="364"/>
      <c r="F608" s="1"/>
      <c r="G608" s="1"/>
    </row>
    <row r="609" spans="4:7" ht="15.75" customHeight="1">
      <c r="D609" s="1"/>
      <c r="E609" s="364"/>
      <c r="F609" s="1"/>
      <c r="G609" s="1"/>
    </row>
    <row r="610" spans="4:7" ht="15.75" customHeight="1">
      <c r="D610" s="1"/>
      <c r="E610" s="364"/>
      <c r="F610" s="1"/>
      <c r="G610" s="1"/>
    </row>
    <row r="611" spans="4:7" ht="15.75" customHeight="1">
      <c r="D611" s="1"/>
      <c r="E611" s="364"/>
      <c r="F611" s="1"/>
      <c r="G611" s="1"/>
    </row>
    <row r="612" spans="4:7" ht="15.75" customHeight="1">
      <c r="D612" s="1"/>
      <c r="E612" s="364"/>
      <c r="F612" s="1"/>
      <c r="G612" s="1"/>
    </row>
    <row r="613" spans="4:7" ht="15.75" customHeight="1">
      <c r="D613" s="1"/>
      <c r="E613" s="364"/>
      <c r="F613" s="1"/>
      <c r="G613" s="1"/>
    </row>
    <row r="614" spans="4:7" ht="15.75" customHeight="1">
      <c r="D614" s="1"/>
      <c r="E614" s="364"/>
      <c r="F614" s="1"/>
      <c r="G614" s="1"/>
    </row>
    <row r="615" spans="4:7" ht="15.75" customHeight="1">
      <c r="D615" s="1"/>
      <c r="E615" s="364"/>
      <c r="F615" s="1"/>
      <c r="G615" s="1"/>
    </row>
    <row r="616" spans="4:7" ht="15.75" customHeight="1">
      <c r="D616" s="1"/>
      <c r="E616" s="364"/>
      <c r="F616" s="1"/>
      <c r="G616" s="1"/>
    </row>
    <row r="617" spans="4:7" ht="15.75" customHeight="1">
      <c r="D617" s="1"/>
      <c r="E617" s="364"/>
      <c r="F617" s="1"/>
      <c r="G617" s="1"/>
    </row>
    <row r="618" spans="4:7" ht="15.75" customHeight="1">
      <c r="D618" s="1"/>
      <c r="E618" s="364"/>
      <c r="F618" s="1"/>
      <c r="G618" s="1"/>
    </row>
    <row r="619" spans="4:7" ht="15.75" customHeight="1">
      <c r="D619" s="1"/>
      <c r="E619" s="364"/>
      <c r="F619" s="1"/>
      <c r="G619" s="1"/>
    </row>
    <row r="620" spans="4:7" ht="15.75" customHeight="1">
      <c r="D620" s="1"/>
      <c r="E620" s="364"/>
      <c r="F620" s="1"/>
      <c r="G620" s="1"/>
    </row>
    <row r="621" spans="4:7" ht="15.75" customHeight="1">
      <c r="D621" s="1"/>
      <c r="E621" s="364"/>
      <c r="F621" s="1"/>
      <c r="G621" s="1"/>
    </row>
    <row r="622" spans="4:7" ht="15.75" customHeight="1">
      <c r="D622" s="1"/>
      <c r="E622" s="364"/>
      <c r="F622" s="1"/>
      <c r="G622" s="1"/>
    </row>
    <row r="623" spans="4:7" ht="15.75" customHeight="1">
      <c r="D623" s="1"/>
      <c r="E623" s="364"/>
      <c r="F623" s="1"/>
      <c r="G623" s="1"/>
    </row>
    <row r="624" spans="4:7" ht="15.75" customHeight="1">
      <c r="D624" s="1"/>
      <c r="E624" s="364"/>
      <c r="F624" s="1"/>
      <c r="G624" s="1"/>
    </row>
    <row r="625" spans="4:7" ht="15.75" customHeight="1">
      <c r="D625" s="1"/>
      <c r="E625" s="364"/>
      <c r="F625" s="1"/>
      <c r="G625" s="1"/>
    </row>
    <row r="626" spans="4:7" ht="15.75" customHeight="1">
      <c r="D626" s="1"/>
      <c r="E626" s="364"/>
      <c r="F626" s="1"/>
      <c r="G626" s="1"/>
    </row>
    <row r="627" spans="4:7" ht="15.75" customHeight="1">
      <c r="D627" s="1"/>
      <c r="E627" s="364"/>
      <c r="F627" s="1"/>
      <c r="G627" s="1"/>
    </row>
    <row r="628" spans="4:7" ht="15.75" customHeight="1">
      <c r="D628" s="1"/>
      <c r="E628" s="364"/>
      <c r="F628" s="1"/>
      <c r="G628" s="1"/>
    </row>
    <row r="629" spans="4:7" ht="15.75" customHeight="1">
      <c r="D629" s="1"/>
      <c r="E629" s="364"/>
      <c r="F629" s="1"/>
      <c r="G629" s="1"/>
    </row>
    <row r="630" spans="4:7" ht="15.75" customHeight="1">
      <c r="D630" s="1"/>
      <c r="E630" s="364"/>
      <c r="F630" s="1"/>
      <c r="G630" s="1"/>
    </row>
    <row r="631" spans="4:7" ht="15.75" customHeight="1">
      <c r="D631" s="1"/>
      <c r="E631" s="364"/>
      <c r="F631" s="1"/>
      <c r="G631" s="1"/>
    </row>
    <row r="632" spans="4:7" ht="15.75" customHeight="1">
      <c r="D632" s="1"/>
      <c r="E632" s="364"/>
      <c r="F632" s="1"/>
      <c r="G632" s="1"/>
    </row>
    <row r="633" spans="4:7" ht="15.75" customHeight="1">
      <c r="D633" s="1"/>
      <c r="E633" s="364"/>
      <c r="F633" s="1"/>
      <c r="G633" s="1"/>
    </row>
    <row r="634" spans="4:7" ht="15.75" customHeight="1">
      <c r="D634" s="1"/>
      <c r="E634" s="364"/>
      <c r="F634" s="1"/>
      <c r="G634" s="1"/>
    </row>
    <row r="635" spans="4:7" ht="15.75" customHeight="1">
      <c r="D635" s="1"/>
      <c r="E635" s="364"/>
      <c r="F635" s="1"/>
      <c r="G635" s="1"/>
    </row>
    <row r="636" spans="4:7" ht="15.75" customHeight="1">
      <c r="D636" s="1"/>
      <c r="E636" s="364"/>
      <c r="F636" s="1"/>
      <c r="G636" s="1"/>
    </row>
    <row r="637" spans="4:7" ht="15.75" customHeight="1">
      <c r="D637" s="1"/>
      <c r="E637" s="364"/>
      <c r="F637" s="1"/>
      <c r="G637" s="1"/>
    </row>
    <row r="638" spans="4:7" ht="15.75" customHeight="1">
      <c r="D638" s="1"/>
      <c r="E638" s="364"/>
      <c r="F638" s="1"/>
      <c r="G638" s="1"/>
    </row>
    <row r="639" spans="4:7" ht="15.75" customHeight="1">
      <c r="D639" s="1"/>
      <c r="E639" s="364"/>
      <c r="F639" s="1"/>
      <c r="G639" s="1"/>
    </row>
    <row r="640" spans="4:7" ht="15.75" customHeight="1">
      <c r="D640" s="1"/>
      <c r="E640" s="364"/>
      <c r="F640" s="1"/>
      <c r="G640" s="1"/>
    </row>
    <row r="641" spans="4:7" ht="15.75" customHeight="1">
      <c r="D641" s="1"/>
      <c r="E641" s="364"/>
      <c r="F641" s="1"/>
      <c r="G641" s="1"/>
    </row>
    <row r="642" spans="4:7" ht="15.75" customHeight="1">
      <c r="D642" s="1"/>
      <c r="E642" s="364"/>
      <c r="F642" s="1"/>
      <c r="G642" s="1"/>
    </row>
    <row r="643" spans="4:7" ht="15.75" customHeight="1">
      <c r="D643" s="1"/>
      <c r="E643" s="364"/>
      <c r="F643" s="1"/>
      <c r="G643" s="1"/>
    </row>
    <row r="644" spans="4:7" ht="15.75" customHeight="1">
      <c r="D644" s="1"/>
      <c r="E644" s="364"/>
      <c r="F644" s="1"/>
      <c r="G644" s="1"/>
    </row>
    <row r="645" spans="4:7" ht="15.75" customHeight="1">
      <c r="D645" s="1"/>
      <c r="E645" s="364"/>
      <c r="F645" s="1"/>
      <c r="G645" s="1"/>
    </row>
    <row r="646" spans="4:7" ht="15.75" customHeight="1">
      <c r="D646" s="1"/>
      <c r="E646" s="364"/>
      <c r="F646" s="1"/>
      <c r="G646" s="1"/>
    </row>
    <row r="647" spans="4:7" ht="15.75" customHeight="1">
      <c r="D647" s="1"/>
      <c r="E647" s="364"/>
      <c r="F647" s="1"/>
      <c r="G647" s="1"/>
    </row>
    <row r="648" spans="4:7" ht="15.75" customHeight="1">
      <c r="D648" s="1"/>
      <c r="E648" s="364"/>
      <c r="F648" s="1"/>
      <c r="G648" s="1"/>
    </row>
    <row r="649" spans="4:7" ht="15.75" customHeight="1">
      <c r="D649" s="1"/>
      <c r="E649" s="364"/>
      <c r="F649" s="1"/>
      <c r="G649" s="1"/>
    </row>
    <row r="650" spans="4:7" ht="15.75" customHeight="1">
      <c r="D650" s="1"/>
      <c r="E650" s="364"/>
      <c r="F650" s="1"/>
      <c r="G650" s="1"/>
    </row>
    <row r="651" spans="4:7" ht="15.75" customHeight="1">
      <c r="D651" s="1"/>
      <c r="E651" s="364"/>
      <c r="F651" s="1"/>
      <c r="G651" s="1"/>
    </row>
    <row r="652" spans="4:7" ht="15.75" customHeight="1">
      <c r="D652" s="1"/>
      <c r="E652" s="364"/>
      <c r="F652" s="1"/>
      <c r="G652" s="1"/>
    </row>
    <row r="653" spans="4:7" ht="15.75" customHeight="1">
      <c r="D653" s="1"/>
      <c r="E653" s="364"/>
      <c r="F653" s="1"/>
      <c r="G653" s="1"/>
    </row>
    <row r="654" spans="4:7" ht="15.75" customHeight="1">
      <c r="D654" s="1"/>
      <c r="E654" s="364"/>
      <c r="F654" s="1"/>
      <c r="G654" s="1"/>
    </row>
    <row r="655" spans="4:7" ht="15.75" customHeight="1">
      <c r="D655" s="1"/>
      <c r="E655" s="364"/>
      <c r="F655" s="1"/>
      <c r="G655" s="1"/>
    </row>
    <row r="656" spans="4:7" ht="15.75" customHeight="1">
      <c r="D656" s="1"/>
      <c r="E656" s="364"/>
      <c r="F656" s="1"/>
      <c r="G656" s="1"/>
    </row>
    <row r="657" spans="4:7" ht="15.75" customHeight="1">
      <c r="D657" s="1"/>
      <c r="E657" s="364"/>
      <c r="F657" s="1"/>
      <c r="G657" s="1"/>
    </row>
    <row r="658" spans="4:7" ht="15.75" customHeight="1">
      <c r="D658" s="1"/>
      <c r="E658" s="364"/>
      <c r="F658" s="1"/>
      <c r="G658" s="1"/>
    </row>
    <row r="659" spans="4:7" ht="15.75" customHeight="1">
      <c r="D659" s="1"/>
      <c r="E659" s="364"/>
      <c r="F659" s="1"/>
      <c r="G659" s="1"/>
    </row>
    <row r="660" spans="4:7" ht="15.75" customHeight="1">
      <c r="D660" s="1"/>
      <c r="E660" s="364"/>
      <c r="F660" s="1"/>
      <c r="G660" s="1"/>
    </row>
    <row r="661" spans="4:7" ht="15.75" customHeight="1">
      <c r="D661" s="1"/>
      <c r="E661" s="364"/>
      <c r="F661" s="1"/>
      <c r="G661" s="1"/>
    </row>
    <row r="662" spans="4:7" ht="15.75" customHeight="1">
      <c r="D662" s="1"/>
      <c r="E662" s="364"/>
      <c r="F662" s="1"/>
      <c r="G662" s="1"/>
    </row>
    <row r="663" spans="4:7" ht="15.75" customHeight="1">
      <c r="D663" s="1"/>
      <c r="E663" s="364"/>
      <c r="F663" s="1"/>
      <c r="G663" s="1"/>
    </row>
    <row r="664" spans="4:7" ht="15.75" customHeight="1">
      <c r="D664" s="1"/>
      <c r="E664" s="364"/>
      <c r="F664" s="1"/>
      <c r="G664" s="1"/>
    </row>
    <row r="665" spans="4:7" ht="15.75" customHeight="1">
      <c r="D665" s="1"/>
      <c r="E665" s="364"/>
      <c r="F665" s="1"/>
      <c r="G665" s="1"/>
    </row>
    <row r="666" spans="4:7" ht="15.75" customHeight="1">
      <c r="D666" s="1"/>
      <c r="E666" s="364"/>
      <c r="F666" s="1"/>
      <c r="G666" s="1"/>
    </row>
    <row r="667" spans="4:7" ht="15.75" customHeight="1">
      <c r="D667" s="1"/>
      <c r="E667" s="364"/>
      <c r="F667" s="1"/>
      <c r="G667" s="1"/>
    </row>
    <row r="668" spans="4:7" ht="15.75" customHeight="1">
      <c r="D668" s="1"/>
      <c r="E668" s="364"/>
      <c r="F668" s="1"/>
      <c r="G668" s="1"/>
    </row>
    <row r="669" spans="4:7" ht="15.75" customHeight="1">
      <c r="D669" s="1"/>
      <c r="E669" s="364"/>
      <c r="F669" s="1"/>
      <c r="G669" s="1"/>
    </row>
    <row r="670" spans="4:7" ht="15.75" customHeight="1">
      <c r="D670" s="1"/>
      <c r="E670" s="364"/>
      <c r="F670" s="1"/>
      <c r="G670" s="1"/>
    </row>
    <row r="671" spans="4:7" ht="15.75" customHeight="1">
      <c r="D671" s="1"/>
      <c r="E671" s="364"/>
      <c r="F671" s="1"/>
      <c r="G671" s="1"/>
    </row>
    <row r="672" spans="4:7" ht="15.75" customHeight="1">
      <c r="D672" s="1"/>
      <c r="E672" s="364"/>
      <c r="F672" s="1"/>
      <c r="G672" s="1"/>
    </row>
    <row r="673" spans="4:7" ht="15.75" customHeight="1">
      <c r="D673" s="1"/>
      <c r="E673" s="364"/>
      <c r="F673" s="1"/>
      <c r="G673" s="1"/>
    </row>
    <row r="674" spans="4:7" ht="15.75" customHeight="1">
      <c r="D674" s="1"/>
      <c r="E674" s="364"/>
      <c r="F674" s="1"/>
      <c r="G674" s="1"/>
    </row>
    <row r="675" spans="4:7" ht="15.75" customHeight="1">
      <c r="D675" s="1"/>
      <c r="E675" s="364"/>
      <c r="F675" s="1"/>
      <c r="G675" s="1"/>
    </row>
    <row r="676" spans="4:7" ht="15.75" customHeight="1">
      <c r="D676" s="1"/>
      <c r="E676" s="364"/>
      <c r="F676" s="1"/>
      <c r="G676" s="1"/>
    </row>
    <row r="677" spans="4:7" ht="15.75" customHeight="1">
      <c r="D677" s="1"/>
      <c r="E677" s="364"/>
      <c r="F677" s="1"/>
      <c r="G677" s="1"/>
    </row>
    <row r="678" spans="4:7" ht="15.75" customHeight="1">
      <c r="D678" s="1"/>
      <c r="E678" s="364"/>
      <c r="F678" s="1"/>
      <c r="G678" s="1"/>
    </row>
    <row r="679" spans="4:7" ht="15.75" customHeight="1">
      <c r="D679" s="1"/>
      <c r="E679" s="364"/>
      <c r="F679" s="1"/>
      <c r="G679" s="1"/>
    </row>
    <row r="680" spans="4:7" ht="15.75" customHeight="1">
      <c r="D680" s="1"/>
      <c r="E680" s="364"/>
      <c r="F680" s="1"/>
      <c r="G680" s="1"/>
    </row>
    <row r="681" spans="4:7" ht="15.75" customHeight="1">
      <c r="D681" s="1"/>
      <c r="E681" s="364"/>
      <c r="F681" s="1"/>
      <c r="G681" s="1"/>
    </row>
    <row r="682" spans="4:7" ht="15.75" customHeight="1">
      <c r="D682" s="1"/>
      <c r="E682" s="364"/>
      <c r="F682" s="1"/>
      <c r="G682" s="1"/>
    </row>
    <row r="683" spans="4:7" ht="15.75" customHeight="1">
      <c r="D683" s="1"/>
      <c r="E683" s="364"/>
      <c r="F683" s="1"/>
      <c r="G683" s="1"/>
    </row>
    <row r="684" spans="4:7" ht="15.75" customHeight="1">
      <c r="D684" s="1"/>
      <c r="E684" s="364"/>
      <c r="F684" s="1"/>
      <c r="G684" s="1"/>
    </row>
    <row r="685" spans="4:7" ht="15.75" customHeight="1">
      <c r="D685" s="1"/>
      <c r="E685" s="364"/>
      <c r="F685" s="1"/>
      <c r="G685" s="1"/>
    </row>
    <row r="686" spans="4:7" ht="15.75" customHeight="1">
      <c r="D686" s="1"/>
      <c r="E686" s="364"/>
      <c r="F686" s="1"/>
      <c r="G686" s="1"/>
    </row>
    <row r="687" spans="4:7" ht="15.75" customHeight="1">
      <c r="D687" s="1"/>
      <c r="E687" s="364"/>
      <c r="F687" s="1"/>
      <c r="G687" s="1"/>
    </row>
    <row r="688" spans="4:7" ht="15.75" customHeight="1">
      <c r="D688" s="1"/>
      <c r="E688" s="364"/>
      <c r="F688" s="1"/>
      <c r="G688" s="1"/>
    </row>
    <row r="689" spans="4:7" ht="15.75" customHeight="1">
      <c r="D689" s="1"/>
      <c r="E689" s="364"/>
      <c r="F689" s="1"/>
      <c r="G689" s="1"/>
    </row>
    <row r="690" spans="4:7" ht="15.75" customHeight="1">
      <c r="D690" s="1"/>
      <c r="E690" s="364"/>
      <c r="F690" s="1"/>
      <c r="G690" s="1"/>
    </row>
    <row r="691" spans="4:7" ht="15.75" customHeight="1">
      <c r="D691" s="1"/>
      <c r="E691" s="364"/>
      <c r="F691" s="1"/>
      <c r="G691" s="1"/>
    </row>
    <row r="692" spans="4:7" ht="15.75" customHeight="1">
      <c r="D692" s="1"/>
      <c r="E692" s="364"/>
      <c r="F692" s="1"/>
      <c r="G692" s="1"/>
    </row>
    <row r="693" spans="4:7" ht="15.75" customHeight="1">
      <c r="D693" s="1"/>
      <c r="E693" s="364"/>
      <c r="F693" s="1"/>
      <c r="G693" s="1"/>
    </row>
    <row r="694" spans="4:7" ht="15.75" customHeight="1">
      <c r="D694" s="1"/>
      <c r="E694" s="364"/>
      <c r="F694" s="1"/>
      <c r="G694" s="1"/>
    </row>
    <row r="695" spans="4:7" ht="15.75" customHeight="1">
      <c r="D695" s="1"/>
      <c r="E695" s="364"/>
      <c r="F695" s="1"/>
      <c r="G695" s="1"/>
    </row>
    <row r="696" spans="4:7" ht="15.75" customHeight="1">
      <c r="D696" s="1"/>
      <c r="E696" s="364"/>
      <c r="F696" s="1"/>
      <c r="G696" s="1"/>
    </row>
    <row r="697" spans="4:7" ht="15.75" customHeight="1">
      <c r="D697" s="1"/>
      <c r="E697" s="364"/>
      <c r="F697" s="1"/>
      <c r="G697" s="1"/>
    </row>
    <row r="698" spans="4:7" ht="15.75" customHeight="1">
      <c r="D698" s="1"/>
      <c r="E698" s="364"/>
      <c r="F698" s="1"/>
      <c r="G698" s="1"/>
    </row>
    <row r="699" spans="4:7" ht="15.75" customHeight="1">
      <c r="D699" s="1"/>
      <c r="E699" s="364"/>
      <c r="F699" s="1"/>
      <c r="G699" s="1"/>
    </row>
    <row r="700" spans="4:7" ht="15.75" customHeight="1">
      <c r="D700" s="1"/>
      <c r="E700" s="364"/>
      <c r="F700" s="1"/>
      <c r="G700" s="1"/>
    </row>
    <row r="701" spans="4:7" ht="15.75" customHeight="1">
      <c r="D701" s="1"/>
      <c r="E701" s="364"/>
      <c r="F701" s="1"/>
      <c r="G701" s="1"/>
    </row>
    <row r="702" spans="4:7" ht="15.75" customHeight="1">
      <c r="D702" s="1"/>
      <c r="E702" s="364"/>
      <c r="F702" s="1"/>
      <c r="G702" s="1"/>
    </row>
    <row r="703" spans="4:7" ht="15.75" customHeight="1">
      <c r="D703" s="1"/>
      <c r="E703" s="364"/>
      <c r="F703" s="1"/>
      <c r="G703" s="1"/>
    </row>
    <row r="704" spans="4:7" ht="15.75" customHeight="1">
      <c r="D704" s="1"/>
      <c r="E704" s="364"/>
      <c r="F704" s="1"/>
      <c r="G704" s="1"/>
    </row>
    <row r="705" spans="4:7" ht="15.75" customHeight="1">
      <c r="D705" s="1"/>
      <c r="E705" s="364"/>
      <c r="F705" s="1"/>
      <c r="G705" s="1"/>
    </row>
    <row r="706" spans="4:7" ht="15.75" customHeight="1">
      <c r="D706" s="1"/>
      <c r="E706" s="364"/>
      <c r="F706" s="1"/>
      <c r="G706" s="1"/>
    </row>
    <row r="707" spans="4:7" ht="15.75" customHeight="1">
      <c r="D707" s="1"/>
      <c r="E707" s="364"/>
      <c r="F707" s="1"/>
      <c r="G707" s="1"/>
    </row>
    <row r="708" spans="4:7" ht="15.75" customHeight="1">
      <c r="D708" s="1"/>
      <c r="E708" s="364"/>
      <c r="F708" s="1"/>
      <c r="G708" s="1"/>
    </row>
    <row r="709" spans="4:7" ht="15.75" customHeight="1">
      <c r="D709" s="1"/>
      <c r="E709" s="364"/>
      <c r="F709" s="1"/>
      <c r="G709" s="1"/>
    </row>
    <row r="710" spans="4:7" ht="15.75" customHeight="1">
      <c r="D710" s="1"/>
      <c r="E710" s="364"/>
      <c r="F710" s="1"/>
      <c r="G710" s="1"/>
    </row>
    <row r="711" spans="4:7" ht="15.75" customHeight="1">
      <c r="D711" s="1"/>
      <c r="E711" s="364"/>
      <c r="F711" s="1"/>
      <c r="G711" s="1"/>
    </row>
    <row r="712" spans="4:7" ht="15.75" customHeight="1">
      <c r="D712" s="1"/>
      <c r="E712" s="364"/>
      <c r="F712" s="1"/>
      <c r="G712" s="1"/>
    </row>
    <row r="713" spans="4:7" ht="15.75" customHeight="1">
      <c r="D713" s="1"/>
      <c r="E713" s="364"/>
      <c r="F713" s="1"/>
      <c r="G713" s="1"/>
    </row>
    <row r="714" spans="4:7" ht="15.75" customHeight="1">
      <c r="D714" s="1"/>
      <c r="E714" s="364"/>
      <c r="F714" s="1"/>
      <c r="G714" s="1"/>
    </row>
    <row r="715" spans="4:7" ht="15.75" customHeight="1">
      <c r="D715" s="1"/>
      <c r="E715" s="364"/>
      <c r="F715" s="1"/>
      <c r="G715" s="1"/>
    </row>
    <row r="716" spans="4:7" ht="15.75" customHeight="1">
      <c r="D716" s="1"/>
      <c r="E716" s="364"/>
      <c r="F716" s="1"/>
      <c r="G716" s="1"/>
    </row>
    <row r="717" spans="4:7" ht="15.75" customHeight="1">
      <c r="D717" s="1"/>
      <c r="E717" s="364"/>
      <c r="F717" s="1"/>
      <c r="G717" s="1"/>
    </row>
    <row r="718" spans="4:7" ht="15.75" customHeight="1">
      <c r="D718" s="1"/>
      <c r="E718" s="364"/>
      <c r="F718" s="1"/>
      <c r="G718" s="1"/>
    </row>
    <row r="719" spans="4:7" ht="15.75" customHeight="1">
      <c r="D719" s="1"/>
      <c r="E719" s="364"/>
      <c r="F719" s="1"/>
      <c r="G719" s="1"/>
    </row>
    <row r="720" spans="4:7" ht="15.75" customHeight="1">
      <c r="D720" s="1"/>
      <c r="E720" s="364"/>
      <c r="F720" s="1"/>
      <c r="G720" s="1"/>
    </row>
    <row r="721" spans="4:7" ht="15.75" customHeight="1">
      <c r="D721" s="1"/>
      <c r="E721" s="364"/>
      <c r="F721" s="1"/>
      <c r="G721" s="1"/>
    </row>
    <row r="722" spans="4:7" ht="15.75" customHeight="1">
      <c r="D722" s="1"/>
      <c r="E722" s="364"/>
      <c r="F722" s="1"/>
      <c r="G722" s="1"/>
    </row>
    <row r="723" spans="4:7" ht="15.75" customHeight="1">
      <c r="D723" s="1"/>
      <c r="E723" s="364"/>
      <c r="F723" s="1"/>
      <c r="G723" s="1"/>
    </row>
    <row r="724" spans="4:7" ht="15.75" customHeight="1">
      <c r="D724" s="1"/>
      <c r="E724" s="364"/>
      <c r="F724" s="1"/>
      <c r="G724" s="1"/>
    </row>
    <row r="725" spans="4:7" ht="15.75" customHeight="1">
      <c r="D725" s="1"/>
      <c r="E725" s="364"/>
      <c r="F725" s="1"/>
      <c r="G725" s="1"/>
    </row>
    <row r="726" spans="4:7" ht="15.75" customHeight="1">
      <c r="D726" s="1"/>
      <c r="E726" s="364"/>
      <c r="F726" s="1"/>
      <c r="G726" s="1"/>
    </row>
    <row r="727" spans="4:7" ht="15.75" customHeight="1">
      <c r="D727" s="1"/>
      <c r="E727" s="364"/>
      <c r="F727" s="1"/>
      <c r="G727" s="1"/>
    </row>
    <row r="728" spans="4:7" ht="15.75" customHeight="1">
      <c r="D728" s="1"/>
      <c r="E728" s="364"/>
      <c r="F728" s="1"/>
      <c r="G728" s="1"/>
    </row>
    <row r="729" spans="4:7" ht="15.75" customHeight="1">
      <c r="D729" s="1"/>
      <c r="E729" s="364"/>
      <c r="F729" s="1"/>
      <c r="G729" s="1"/>
    </row>
    <row r="730" spans="4:7" ht="15.75" customHeight="1">
      <c r="D730" s="1"/>
      <c r="E730" s="364"/>
      <c r="F730" s="1"/>
      <c r="G730" s="1"/>
    </row>
    <row r="731" spans="4:7" ht="15.75" customHeight="1">
      <c r="D731" s="1"/>
      <c r="E731" s="364"/>
      <c r="F731" s="1"/>
      <c r="G731" s="1"/>
    </row>
    <row r="732" spans="4:7" ht="15.75" customHeight="1">
      <c r="D732" s="1"/>
      <c r="E732" s="364"/>
      <c r="F732" s="1"/>
      <c r="G732" s="1"/>
    </row>
    <row r="733" spans="4:7" ht="15.75" customHeight="1">
      <c r="D733" s="1"/>
      <c r="E733" s="364"/>
      <c r="F733" s="1"/>
      <c r="G733" s="1"/>
    </row>
    <row r="734" spans="4:7" ht="15.75" customHeight="1">
      <c r="D734" s="1"/>
      <c r="E734" s="364"/>
      <c r="F734" s="1"/>
      <c r="G734" s="1"/>
    </row>
    <row r="735" spans="4:7" ht="15.75" customHeight="1">
      <c r="D735" s="1"/>
      <c r="E735" s="364"/>
      <c r="F735" s="1"/>
      <c r="G735" s="1"/>
    </row>
    <row r="736" spans="4:7" ht="15.75" customHeight="1">
      <c r="D736" s="1"/>
      <c r="E736" s="364"/>
      <c r="F736" s="1"/>
      <c r="G736" s="1"/>
    </row>
    <row r="737" spans="4:7" ht="15.75" customHeight="1">
      <c r="D737" s="1"/>
      <c r="E737" s="364"/>
      <c r="F737" s="1"/>
      <c r="G737" s="1"/>
    </row>
    <row r="738" spans="4:7" ht="15.75" customHeight="1">
      <c r="D738" s="1"/>
      <c r="E738" s="364"/>
      <c r="F738" s="1"/>
      <c r="G738" s="1"/>
    </row>
    <row r="739" spans="4:7" ht="15.75" customHeight="1">
      <c r="D739" s="1"/>
      <c r="E739" s="364"/>
      <c r="F739" s="1"/>
      <c r="G739" s="1"/>
    </row>
    <row r="740" spans="4:7" ht="15.75" customHeight="1">
      <c r="D740" s="1"/>
      <c r="E740" s="364"/>
      <c r="F740" s="1"/>
      <c r="G740" s="1"/>
    </row>
    <row r="741" spans="4:7" ht="15.75" customHeight="1">
      <c r="D741" s="1"/>
      <c r="E741" s="364"/>
      <c r="F741" s="1"/>
      <c r="G741" s="1"/>
    </row>
    <row r="742" spans="4:7" ht="15.75" customHeight="1">
      <c r="D742" s="1"/>
      <c r="E742" s="364"/>
      <c r="F742" s="1"/>
      <c r="G742" s="1"/>
    </row>
    <row r="743" spans="4:7" ht="15.75" customHeight="1">
      <c r="D743" s="1"/>
      <c r="E743" s="364"/>
      <c r="F743" s="1"/>
      <c r="G743" s="1"/>
    </row>
    <row r="744" spans="4:7" ht="15.75" customHeight="1">
      <c r="D744" s="1"/>
      <c r="E744" s="364"/>
      <c r="F744" s="1"/>
      <c r="G744" s="1"/>
    </row>
    <row r="745" spans="4:7" ht="15.75" customHeight="1">
      <c r="D745" s="1"/>
      <c r="E745" s="364"/>
      <c r="F745" s="1"/>
      <c r="G745" s="1"/>
    </row>
    <row r="746" spans="4:7" ht="15.75" customHeight="1">
      <c r="D746" s="1"/>
      <c r="E746" s="364"/>
      <c r="F746" s="1"/>
      <c r="G746" s="1"/>
    </row>
    <row r="747" spans="4:7" ht="15.75" customHeight="1">
      <c r="D747" s="1"/>
      <c r="E747" s="364"/>
      <c r="F747" s="1"/>
      <c r="G747" s="1"/>
    </row>
    <row r="748" spans="4:7" ht="15.75" customHeight="1">
      <c r="D748" s="1"/>
      <c r="E748" s="364"/>
      <c r="F748" s="1"/>
      <c r="G748" s="1"/>
    </row>
    <row r="749" spans="4:7" ht="15.75" customHeight="1">
      <c r="D749" s="1"/>
      <c r="E749" s="364"/>
      <c r="F749" s="1"/>
      <c r="G749" s="1"/>
    </row>
    <row r="750" spans="4:7" ht="15.75" customHeight="1">
      <c r="D750" s="1"/>
      <c r="E750" s="364"/>
      <c r="F750" s="1"/>
      <c r="G750" s="1"/>
    </row>
    <row r="751" spans="4:7" ht="15.75" customHeight="1">
      <c r="D751" s="1"/>
      <c r="E751" s="364"/>
      <c r="F751" s="1"/>
      <c r="G751" s="1"/>
    </row>
    <row r="752" spans="4:7" ht="15.75" customHeight="1">
      <c r="D752" s="1"/>
      <c r="E752" s="364"/>
      <c r="F752" s="1"/>
      <c r="G752" s="1"/>
    </row>
    <row r="753" spans="4:7" ht="15.75" customHeight="1">
      <c r="D753" s="1"/>
      <c r="E753" s="364"/>
      <c r="F753" s="1"/>
      <c r="G753" s="1"/>
    </row>
    <row r="754" spans="4:7" ht="15.75" customHeight="1">
      <c r="D754" s="1"/>
      <c r="E754" s="364"/>
      <c r="F754" s="1"/>
      <c r="G754" s="1"/>
    </row>
    <row r="755" spans="4:7" ht="15.75" customHeight="1">
      <c r="D755" s="1"/>
      <c r="E755" s="364"/>
      <c r="F755" s="1"/>
      <c r="G755" s="1"/>
    </row>
    <row r="756" spans="4:7" ht="15.75" customHeight="1">
      <c r="D756" s="1"/>
      <c r="E756" s="364"/>
      <c r="F756" s="1"/>
      <c r="G756" s="1"/>
    </row>
    <row r="757" spans="4:7" ht="15.75" customHeight="1">
      <c r="D757" s="1"/>
      <c r="E757" s="364"/>
      <c r="F757" s="1"/>
      <c r="G757" s="1"/>
    </row>
    <row r="758" spans="4:7" ht="15.75" customHeight="1">
      <c r="D758" s="1"/>
      <c r="E758" s="364"/>
      <c r="F758" s="1"/>
      <c r="G758" s="1"/>
    </row>
    <row r="759" spans="4:7" ht="15.75" customHeight="1">
      <c r="D759" s="1"/>
      <c r="E759" s="364"/>
      <c r="F759" s="1"/>
      <c r="G759" s="1"/>
    </row>
    <row r="760" spans="4:7" ht="15.75" customHeight="1">
      <c r="D760" s="1"/>
      <c r="E760" s="364"/>
      <c r="F760" s="1"/>
      <c r="G760" s="1"/>
    </row>
    <row r="761" spans="4:7" ht="15.75" customHeight="1">
      <c r="D761" s="1"/>
      <c r="E761" s="364"/>
      <c r="F761" s="1"/>
      <c r="G761" s="1"/>
    </row>
    <row r="762" spans="4:7" ht="15.75" customHeight="1">
      <c r="D762" s="1"/>
      <c r="E762" s="364"/>
      <c r="F762" s="1"/>
      <c r="G762" s="1"/>
    </row>
    <row r="763" spans="4:7" ht="15.75" customHeight="1">
      <c r="D763" s="1"/>
      <c r="E763" s="364"/>
      <c r="F763" s="1"/>
      <c r="G763" s="1"/>
    </row>
    <row r="764" spans="4:7" ht="15.75" customHeight="1">
      <c r="D764" s="1"/>
      <c r="E764" s="364"/>
      <c r="F764" s="1"/>
      <c r="G764" s="1"/>
    </row>
    <row r="765" spans="4:7" ht="15.75" customHeight="1">
      <c r="D765" s="1"/>
      <c r="E765" s="364"/>
      <c r="F765" s="1"/>
      <c r="G765" s="1"/>
    </row>
    <row r="766" spans="4:7" ht="15.75" customHeight="1">
      <c r="D766" s="1"/>
      <c r="E766" s="364"/>
      <c r="F766" s="1"/>
      <c r="G766" s="1"/>
    </row>
    <row r="767" spans="4:7" ht="15.75" customHeight="1">
      <c r="D767" s="1"/>
      <c r="E767" s="364"/>
      <c r="F767" s="1"/>
      <c r="G767" s="1"/>
    </row>
    <row r="768" spans="4:7" ht="15.75" customHeight="1">
      <c r="D768" s="1"/>
      <c r="E768" s="364"/>
      <c r="F768" s="1"/>
      <c r="G768" s="1"/>
    </row>
    <row r="769" spans="4:7" ht="15.75" customHeight="1">
      <c r="D769" s="1"/>
      <c r="E769" s="364"/>
      <c r="F769" s="1"/>
      <c r="G769" s="1"/>
    </row>
    <row r="770" spans="4:7" ht="15.75" customHeight="1">
      <c r="D770" s="1"/>
      <c r="E770" s="364"/>
      <c r="F770" s="1"/>
      <c r="G770" s="1"/>
    </row>
    <row r="771" spans="4:7" ht="15.75" customHeight="1">
      <c r="D771" s="1"/>
      <c r="E771" s="364"/>
      <c r="F771" s="1"/>
      <c r="G771" s="1"/>
    </row>
    <row r="772" spans="4:7" ht="15.75" customHeight="1">
      <c r="D772" s="1"/>
      <c r="E772" s="364"/>
      <c r="F772" s="1"/>
      <c r="G772" s="1"/>
    </row>
    <row r="773" spans="4:7" ht="15.75" customHeight="1">
      <c r="D773" s="1"/>
      <c r="E773" s="364"/>
      <c r="F773" s="1"/>
      <c r="G773" s="1"/>
    </row>
    <row r="774" spans="4:7" ht="15.75" customHeight="1">
      <c r="D774" s="1"/>
      <c r="E774" s="364"/>
      <c r="F774" s="1"/>
      <c r="G774" s="1"/>
    </row>
    <row r="775" spans="4:7" ht="15.75" customHeight="1">
      <c r="D775" s="1"/>
      <c r="E775" s="364"/>
      <c r="F775" s="1"/>
      <c r="G775" s="1"/>
    </row>
    <row r="776" spans="4:7" ht="15.75" customHeight="1">
      <c r="D776" s="1"/>
      <c r="E776" s="364"/>
      <c r="F776" s="1"/>
      <c r="G776" s="1"/>
    </row>
    <row r="777" spans="4:7" ht="15.75" customHeight="1">
      <c r="D777" s="1"/>
      <c r="E777" s="364"/>
      <c r="F777" s="1"/>
      <c r="G777" s="1"/>
    </row>
    <row r="778" spans="4:7" ht="15.75" customHeight="1">
      <c r="D778" s="1"/>
      <c r="E778" s="364"/>
      <c r="F778" s="1"/>
      <c r="G778" s="1"/>
    </row>
    <row r="779" spans="4:7" ht="15.75" customHeight="1">
      <c r="D779" s="1"/>
      <c r="E779" s="364"/>
      <c r="F779" s="1"/>
      <c r="G779" s="1"/>
    </row>
    <row r="780" spans="4:7" ht="15.75" customHeight="1">
      <c r="D780" s="1"/>
      <c r="E780" s="364"/>
      <c r="F780" s="1"/>
      <c r="G780" s="1"/>
    </row>
    <row r="781" spans="4:7" ht="15.75" customHeight="1">
      <c r="D781" s="1"/>
      <c r="E781" s="364"/>
      <c r="F781" s="1"/>
      <c r="G781" s="1"/>
    </row>
    <row r="782" spans="4:7" ht="15.75" customHeight="1">
      <c r="D782" s="1"/>
      <c r="E782" s="364"/>
      <c r="F782" s="1"/>
      <c r="G782" s="1"/>
    </row>
    <row r="783" spans="4:7" ht="15.75" customHeight="1">
      <c r="D783" s="1"/>
      <c r="E783" s="364"/>
      <c r="F783" s="1"/>
      <c r="G783" s="1"/>
    </row>
    <row r="784" spans="4:7" ht="15.75" customHeight="1">
      <c r="D784" s="1"/>
      <c r="E784" s="364"/>
      <c r="F784" s="1"/>
      <c r="G784" s="1"/>
    </row>
    <row r="785" spans="4:7" ht="15.75" customHeight="1">
      <c r="D785" s="1"/>
      <c r="E785" s="364"/>
      <c r="F785" s="1"/>
      <c r="G785" s="1"/>
    </row>
    <row r="786" spans="4:7" ht="15.75" customHeight="1">
      <c r="D786" s="1"/>
      <c r="E786" s="364"/>
      <c r="F786" s="1"/>
      <c r="G786" s="1"/>
    </row>
    <row r="787" spans="4:7" ht="15.75" customHeight="1">
      <c r="D787" s="1"/>
      <c r="E787" s="364"/>
      <c r="F787" s="1"/>
      <c r="G787" s="1"/>
    </row>
    <row r="788" spans="4:7" ht="15.75" customHeight="1">
      <c r="D788" s="1"/>
      <c r="E788" s="364"/>
      <c r="F788" s="1"/>
      <c r="G788" s="1"/>
    </row>
    <row r="789" spans="4:7" ht="15.75" customHeight="1">
      <c r="D789" s="1"/>
      <c r="E789" s="364"/>
      <c r="F789" s="1"/>
      <c r="G789" s="1"/>
    </row>
    <row r="790" spans="4:7" ht="15.75" customHeight="1">
      <c r="D790" s="1"/>
      <c r="E790" s="364"/>
      <c r="F790" s="1"/>
      <c r="G790" s="1"/>
    </row>
    <row r="791" spans="4:7" ht="15.75" customHeight="1">
      <c r="D791" s="1"/>
      <c r="E791" s="364"/>
      <c r="F791" s="1"/>
      <c r="G791" s="1"/>
    </row>
    <row r="792" spans="4:7" ht="15.75" customHeight="1">
      <c r="D792" s="1"/>
      <c r="E792" s="364"/>
      <c r="F792" s="1"/>
      <c r="G792" s="1"/>
    </row>
    <row r="793" spans="4:7" ht="15.75" customHeight="1">
      <c r="D793" s="1"/>
      <c r="E793" s="364"/>
      <c r="F793" s="1"/>
      <c r="G793" s="1"/>
    </row>
    <row r="794" spans="4:7" ht="15.75" customHeight="1">
      <c r="D794" s="1"/>
      <c r="E794" s="364"/>
      <c r="F794" s="1"/>
      <c r="G794" s="1"/>
    </row>
    <row r="795" spans="4:7" ht="15.75" customHeight="1">
      <c r="D795" s="1"/>
      <c r="E795" s="364"/>
      <c r="F795" s="1"/>
      <c r="G795" s="1"/>
    </row>
    <row r="796" spans="4:7" ht="15.75" customHeight="1">
      <c r="D796" s="1"/>
      <c r="E796" s="364"/>
      <c r="F796" s="1"/>
      <c r="G796" s="1"/>
    </row>
    <row r="797" spans="4:7" ht="15.75" customHeight="1">
      <c r="D797" s="1"/>
      <c r="E797" s="364"/>
      <c r="F797" s="1"/>
      <c r="G797" s="1"/>
    </row>
    <row r="798" spans="4:7" ht="15.75" customHeight="1">
      <c r="D798" s="1"/>
      <c r="E798" s="364"/>
      <c r="F798" s="1"/>
      <c r="G798" s="1"/>
    </row>
    <row r="799" spans="4:7" ht="15.75" customHeight="1">
      <c r="D799" s="1"/>
      <c r="E799" s="364"/>
      <c r="F799" s="1"/>
      <c r="G799" s="1"/>
    </row>
    <row r="800" spans="4:7" ht="15.75" customHeight="1">
      <c r="D800" s="1"/>
      <c r="E800" s="364"/>
      <c r="F800" s="1"/>
      <c r="G800" s="1"/>
    </row>
    <row r="801" spans="4:7" ht="15.75" customHeight="1">
      <c r="D801" s="1"/>
      <c r="E801" s="364"/>
      <c r="F801" s="1"/>
      <c r="G801" s="1"/>
    </row>
    <row r="802" spans="4:7" ht="15.75" customHeight="1">
      <c r="D802" s="1"/>
      <c r="E802" s="364"/>
      <c r="F802" s="1"/>
      <c r="G802" s="1"/>
    </row>
    <row r="803" spans="4:7" ht="15.75" customHeight="1">
      <c r="D803" s="1"/>
      <c r="E803" s="364"/>
      <c r="F803" s="1"/>
      <c r="G803" s="1"/>
    </row>
    <row r="804" spans="4:7" ht="15.75" customHeight="1">
      <c r="D804" s="1"/>
      <c r="E804" s="364"/>
      <c r="F804" s="1"/>
      <c r="G804" s="1"/>
    </row>
    <row r="805" spans="4:7" ht="15.75" customHeight="1">
      <c r="D805" s="1"/>
      <c r="E805" s="364"/>
      <c r="F805" s="1"/>
      <c r="G805" s="1"/>
    </row>
    <row r="806" spans="4:7" ht="15.75" customHeight="1">
      <c r="D806" s="1"/>
      <c r="E806" s="364"/>
      <c r="F806" s="1"/>
      <c r="G806" s="1"/>
    </row>
    <row r="807" spans="4:7" ht="15.75" customHeight="1">
      <c r="D807" s="1"/>
      <c r="E807" s="364"/>
      <c r="F807" s="1"/>
      <c r="G807" s="1"/>
    </row>
    <row r="808" spans="4:7" ht="15.75" customHeight="1">
      <c r="D808" s="1"/>
      <c r="E808" s="364"/>
      <c r="F808" s="1"/>
      <c r="G808" s="1"/>
    </row>
    <row r="809" spans="4:7" ht="15.75" customHeight="1">
      <c r="D809" s="1"/>
      <c r="E809" s="364"/>
      <c r="F809" s="1"/>
      <c r="G809" s="1"/>
    </row>
    <row r="810" spans="4:7" ht="15.75" customHeight="1">
      <c r="D810" s="1"/>
      <c r="E810" s="364"/>
      <c r="F810" s="1"/>
      <c r="G810" s="1"/>
    </row>
    <row r="811" spans="4:7" ht="15.75" customHeight="1">
      <c r="D811" s="1"/>
      <c r="E811" s="364"/>
      <c r="F811" s="1"/>
      <c r="G811" s="1"/>
    </row>
    <row r="812" spans="4:7" ht="15.75" customHeight="1">
      <c r="D812" s="1"/>
      <c r="E812" s="364"/>
      <c r="F812" s="1"/>
      <c r="G812" s="1"/>
    </row>
    <row r="813" spans="4:7" ht="15.75" customHeight="1">
      <c r="D813" s="1"/>
      <c r="E813" s="364"/>
      <c r="F813" s="1"/>
      <c r="G813" s="1"/>
    </row>
    <row r="814" spans="4:7" ht="15.75" customHeight="1">
      <c r="D814" s="1"/>
      <c r="E814" s="364"/>
      <c r="F814" s="1"/>
      <c r="G814" s="1"/>
    </row>
    <row r="815" spans="4:7" ht="15.75" customHeight="1">
      <c r="D815" s="1"/>
      <c r="E815" s="364"/>
      <c r="F815" s="1"/>
      <c r="G815" s="1"/>
    </row>
    <row r="816" spans="4:7" ht="15.75" customHeight="1">
      <c r="D816" s="1"/>
      <c r="E816" s="364"/>
      <c r="F816" s="1"/>
      <c r="G816" s="1"/>
    </row>
    <row r="817" spans="4:7" ht="15.75" customHeight="1">
      <c r="D817" s="1"/>
      <c r="E817" s="364"/>
      <c r="F817" s="1"/>
      <c r="G817" s="1"/>
    </row>
    <row r="818" spans="4:7" ht="15.75" customHeight="1">
      <c r="D818" s="1"/>
      <c r="E818" s="364"/>
      <c r="F818" s="1"/>
      <c r="G818" s="1"/>
    </row>
    <row r="819" spans="4:7" ht="15.75" customHeight="1">
      <c r="D819" s="1"/>
      <c r="E819" s="364"/>
      <c r="F819" s="1"/>
      <c r="G819" s="1"/>
    </row>
    <row r="820" spans="4:7" ht="15.75" customHeight="1">
      <c r="D820" s="1"/>
      <c r="E820" s="364"/>
      <c r="F820" s="1"/>
      <c r="G820" s="1"/>
    </row>
    <row r="821" spans="4:7" ht="15.75" customHeight="1">
      <c r="D821" s="1"/>
      <c r="E821" s="364"/>
      <c r="F821" s="1"/>
      <c r="G821" s="1"/>
    </row>
    <row r="822" spans="4:7" ht="15.75" customHeight="1">
      <c r="D822" s="1"/>
      <c r="E822" s="364"/>
      <c r="F822" s="1"/>
      <c r="G822" s="1"/>
    </row>
    <row r="823" spans="4:7" ht="15.75" customHeight="1">
      <c r="D823" s="1"/>
      <c r="E823" s="364"/>
      <c r="F823" s="1"/>
      <c r="G823" s="1"/>
    </row>
    <row r="824" spans="4:7" ht="15.75" customHeight="1">
      <c r="D824" s="1"/>
      <c r="E824" s="364"/>
      <c r="F824" s="1"/>
      <c r="G824" s="1"/>
    </row>
    <row r="825" spans="4:7" ht="15.75" customHeight="1">
      <c r="D825" s="1"/>
      <c r="E825" s="364"/>
      <c r="F825" s="1"/>
      <c r="G825" s="1"/>
    </row>
    <row r="826" spans="4:7" ht="15.75" customHeight="1">
      <c r="D826" s="1"/>
      <c r="E826" s="364"/>
      <c r="F826" s="1"/>
      <c r="G826" s="1"/>
    </row>
    <row r="827" spans="4:7" ht="15.75" customHeight="1">
      <c r="D827" s="1"/>
      <c r="E827" s="364"/>
      <c r="F827" s="1"/>
      <c r="G827" s="1"/>
    </row>
    <row r="828" spans="4:7" ht="15.75" customHeight="1">
      <c r="D828" s="1"/>
      <c r="E828" s="364"/>
      <c r="F828" s="1"/>
      <c r="G828" s="1"/>
    </row>
    <row r="829" spans="4:7" ht="15.75" customHeight="1">
      <c r="D829" s="1"/>
      <c r="E829" s="364"/>
      <c r="F829" s="1"/>
      <c r="G829" s="1"/>
    </row>
    <row r="830" spans="4:7" ht="15.75" customHeight="1">
      <c r="D830" s="1"/>
      <c r="E830" s="364"/>
      <c r="F830" s="1"/>
      <c r="G830" s="1"/>
    </row>
    <row r="831" spans="4:7" ht="15.75" customHeight="1">
      <c r="D831" s="1"/>
      <c r="E831" s="364"/>
      <c r="F831" s="1"/>
      <c r="G831" s="1"/>
    </row>
    <row r="832" spans="4:7" ht="15.75" customHeight="1">
      <c r="D832" s="1"/>
      <c r="E832" s="364"/>
      <c r="F832" s="1"/>
      <c r="G832" s="1"/>
    </row>
    <row r="833" spans="4:7" ht="15.75" customHeight="1">
      <c r="D833" s="1"/>
      <c r="E833" s="364"/>
      <c r="F833" s="1"/>
      <c r="G833" s="1"/>
    </row>
    <row r="834" spans="4:7" ht="15.75" customHeight="1">
      <c r="D834" s="1"/>
      <c r="E834" s="364"/>
      <c r="F834" s="1"/>
      <c r="G834" s="1"/>
    </row>
    <row r="835" spans="4:7" ht="15.75" customHeight="1">
      <c r="D835" s="1"/>
      <c r="E835" s="364"/>
      <c r="F835" s="1"/>
      <c r="G835" s="1"/>
    </row>
    <row r="836" spans="4:7" ht="15.75" customHeight="1">
      <c r="D836" s="1"/>
      <c r="E836" s="364"/>
      <c r="F836" s="1"/>
      <c r="G836" s="1"/>
    </row>
    <row r="837" spans="4:7" ht="15.75" customHeight="1">
      <c r="D837" s="1"/>
      <c r="E837" s="364"/>
      <c r="F837" s="1"/>
      <c r="G837" s="1"/>
    </row>
    <row r="838" spans="4:7" ht="15.75" customHeight="1">
      <c r="D838" s="1"/>
      <c r="E838" s="364"/>
      <c r="F838" s="1"/>
      <c r="G838" s="1"/>
    </row>
    <row r="839" spans="4:7" ht="15.75" customHeight="1">
      <c r="D839" s="1"/>
      <c r="E839" s="364"/>
      <c r="F839" s="1"/>
      <c r="G839" s="1"/>
    </row>
    <row r="840" spans="4:7" ht="15.75" customHeight="1">
      <c r="D840" s="1"/>
      <c r="E840" s="364"/>
      <c r="F840" s="1"/>
      <c r="G840" s="1"/>
    </row>
    <row r="841" spans="4:7" ht="15.75" customHeight="1">
      <c r="D841" s="1"/>
      <c r="E841" s="364"/>
      <c r="F841" s="1"/>
      <c r="G841" s="1"/>
    </row>
    <row r="842" spans="4:7" ht="15.75" customHeight="1">
      <c r="D842" s="1"/>
      <c r="E842" s="364"/>
      <c r="F842" s="1"/>
      <c r="G842" s="1"/>
    </row>
    <row r="843" spans="4:7" ht="15.75" customHeight="1">
      <c r="D843" s="1"/>
      <c r="E843" s="364"/>
      <c r="F843" s="1"/>
      <c r="G843" s="1"/>
    </row>
    <row r="844" spans="4:7" ht="15.75" customHeight="1">
      <c r="D844" s="1"/>
      <c r="E844" s="364"/>
      <c r="F844" s="1"/>
      <c r="G844" s="1"/>
    </row>
    <row r="845" spans="4:7" ht="15.75" customHeight="1">
      <c r="D845" s="1"/>
      <c r="E845" s="364"/>
      <c r="F845" s="1"/>
      <c r="G845" s="1"/>
    </row>
    <row r="846" spans="4:7" ht="15.75" customHeight="1">
      <c r="D846" s="1"/>
      <c r="E846" s="364"/>
      <c r="F846" s="1"/>
      <c r="G846" s="1"/>
    </row>
    <row r="847" spans="4:7" ht="15.75" customHeight="1">
      <c r="D847" s="1"/>
      <c r="E847" s="364"/>
      <c r="F847" s="1"/>
      <c r="G847" s="1"/>
    </row>
    <row r="848" spans="4:7" ht="15.75" customHeight="1">
      <c r="D848" s="1"/>
      <c r="E848" s="364"/>
      <c r="F848" s="1"/>
      <c r="G848" s="1"/>
    </row>
    <row r="849" spans="4:7" ht="15.75" customHeight="1">
      <c r="D849" s="1"/>
      <c r="E849" s="364"/>
      <c r="F849" s="1"/>
      <c r="G849" s="1"/>
    </row>
    <row r="850" spans="4:7" ht="15.75" customHeight="1">
      <c r="D850" s="1"/>
      <c r="E850" s="364"/>
      <c r="F850" s="1"/>
      <c r="G850" s="1"/>
    </row>
    <row r="851" spans="4:7" ht="15.75" customHeight="1">
      <c r="D851" s="1"/>
      <c r="E851" s="364"/>
      <c r="F851" s="1"/>
      <c r="G851" s="1"/>
    </row>
    <row r="852" spans="4:7" ht="15.75" customHeight="1">
      <c r="D852" s="1"/>
      <c r="E852" s="364"/>
      <c r="F852" s="1"/>
      <c r="G852" s="1"/>
    </row>
    <row r="853" spans="4:7" ht="15.75" customHeight="1">
      <c r="D853" s="1"/>
      <c r="E853" s="364"/>
      <c r="F853" s="1"/>
      <c r="G853" s="1"/>
    </row>
    <row r="854" spans="4:7" ht="15.75" customHeight="1">
      <c r="D854" s="1"/>
      <c r="E854" s="364"/>
      <c r="F854" s="1"/>
      <c r="G854" s="1"/>
    </row>
    <row r="855" spans="4:7" ht="15.75" customHeight="1">
      <c r="D855" s="1"/>
      <c r="E855" s="364"/>
      <c r="F855" s="1"/>
      <c r="G855" s="1"/>
    </row>
    <row r="856" spans="4:7" ht="15.75" customHeight="1">
      <c r="D856" s="1"/>
      <c r="E856" s="364"/>
      <c r="F856" s="1"/>
      <c r="G856" s="1"/>
    </row>
    <row r="857" spans="4:7" ht="15.75" customHeight="1">
      <c r="D857" s="1"/>
      <c r="E857" s="364"/>
      <c r="F857" s="1"/>
      <c r="G857" s="1"/>
    </row>
    <row r="858" spans="4:7" ht="15.75" customHeight="1">
      <c r="D858" s="1"/>
      <c r="E858" s="364"/>
      <c r="F858" s="1"/>
      <c r="G858" s="1"/>
    </row>
    <row r="859" spans="4:7" ht="15.75" customHeight="1">
      <c r="D859" s="1"/>
      <c r="E859" s="364"/>
      <c r="F859" s="1"/>
      <c r="G859" s="1"/>
    </row>
    <row r="860" spans="4:7" ht="15.75" customHeight="1">
      <c r="D860" s="1"/>
      <c r="E860" s="364"/>
      <c r="F860" s="1"/>
      <c r="G860" s="1"/>
    </row>
    <row r="861" spans="4:7" ht="15.75" customHeight="1">
      <c r="D861" s="1"/>
      <c r="E861" s="364"/>
      <c r="F861" s="1"/>
      <c r="G861" s="1"/>
    </row>
    <row r="862" spans="4:7" ht="15.75" customHeight="1">
      <c r="D862" s="1"/>
      <c r="E862" s="364"/>
      <c r="F862" s="1"/>
      <c r="G862" s="1"/>
    </row>
    <row r="863" spans="4:7" ht="15.75" customHeight="1">
      <c r="D863" s="1"/>
      <c r="E863" s="364"/>
      <c r="F863" s="1"/>
      <c r="G863" s="1"/>
    </row>
    <row r="864" spans="4:7" ht="15.75" customHeight="1">
      <c r="D864" s="1"/>
      <c r="E864" s="364"/>
      <c r="F864" s="1"/>
      <c r="G864" s="1"/>
    </row>
    <row r="865" spans="4:7" ht="15.75" customHeight="1">
      <c r="D865" s="1"/>
      <c r="E865" s="364"/>
      <c r="F865" s="1"/>
      <c r="G865" s="1"/>
    </row>
    <row r="866" spans="4:7" ht="15.75" customHeight="1">
      <c r="D866" s="1"/>
      <c r="E866" s="364"/>
      <c r="F866" s="1"/>
      <c r="G866" s="1"/>
    </row>
    <row r="867" spans="4:7" ht="15.75" customHeight="1">
      <c r="D867" s="1"/>
      <c r="E867" s="364"/>
      <c r="F867" s="1"/>
      <c r="G867" s="1"/>
    </row>
    <row r="868" spans="4:7" ht="15.75" customHeight="1">
      <c r="D868" s="1"/>
      <c r="E868" s="364"/>
      <c r="F868" s="1"/>
      <c r="G868" s="1"/>
    </row>
    <row r="869" spans="4:7" ht="15.75" customHeight="1">
      <c r="D869" s="1"/>
      <c r="E869" s="364"/>
      <c r="F869" s="1"/>
      <c r="G869" s="1"/>
    </row>
    <row r="870" spans="4:7" ht="15.75" customHeight="1">
      <c r="D870" s="1"/>
      <c r="E870" s="364"/>
      <c r="F870" s="1"/>
      <c r="G870" s="1"/>
    </row>
    <row r="871" spans="4:7" ht="15.75" customHeight="1">
      <c r="D871" s="1"/>
      <c r="E871" s="364"/>
      <c r="F871" s="1"/>
      <c r="G871" s="1"/>
    </row>
    <row r="872" spans="4:7" ht="15.75" customHeight="1">
      <c r="D872" s="1"/>
      <c r="E872" s="364"/>
      <c r="F872" s="1"/>
      <c r="G872" s="1"/>
    </row>
    <row r="873" spans="4:7" ht="15.75" customHeight="1">
      <c r="D873" s="1"/>
      <c r="E873" s="364"/>
      <c r="F873" s="1"/>
      <c r="G873" s="1"/>
    </row>
    <row r="874" spans="4:7" ht="15.75" customHeight="1">
      <c r="D874" s="1"/>
      <c r="E874" s="364"/>
      <c r="F874" s="1"/>
      <c r="G874" s="1"/>
    </row>
    <row r="875" spans="4:7" ht="15.75" customHeight="1">
      <c r="D875" s="1"/>
      <c r="E875" s="364"/>
      <c r="F875" s="1"/>
      <c r="G875" s="1"/>
    </row>
    <row r="876" spans="4:7" ht="15.75" customHeight="1">
      <c r="D876" s="1"/>
      <c r="E876" s="364"/>
      <c r="F876" s="1"/>
      <c r="G876" s="1"/>
    </row>
    <row r="877" spans="4:7" ht="15.75" customHeight="1">
      <c r="D877" s="1"/>
      <c r="E877" s="364"/>
      <c r="F877" s="1"/>
      <c r="G877" s="1"/>
    </row>
    <row r="878" spans="4:7" ht="15.75" customHeight="1">
      <c r="D878" s="1"/>
      <c r="E878" s="364"/>
      <c r="F878" s="1"/>
      <c r="G878" s="1"/>
    </row>
    <row r="879" spans="4:7" ht="15.75" customHeight="1">
      <c r="D879" s="1"/>
      <c r="E879" s="364"/>
      <c r="F879" s="1"/>
      <c r="G879" s="1"/>
    </row>
    <row r="880" spans="4:7" ht="15.75" customHeight="1">
      <c r="D880" s="1"/>
      <c r="E880" s="364"/>
      <c r="F880" s="1"/>
      <c r="G880" s="1"/>
    </row>
    <row r="881" spans="4:7" ht="15.75" customHeight="1">
      <c r="D881" s="1"/>
      <c r="E881" s="364"/>
      <c r="F881" s="1"/>
      <c r="G881" s="1"/>
    </row>
    <row r="882" spans="4:7" ht="15.75" customHeight="1">
      <c r="D882" s="1"/>
      <c r="E882" s="364"/>
      <c r="F882" s="1"/>
      <c r="G882" s="1"/>
    </row>
    <row r="883" spans="4:7" ht="15.75" customHeight="1">
      <c r="D883" s="1"/>
      <c r="E883" s="364"/>
      <c r="F883" s="1"/>
      <c r="G883" s="1"/>
    </row>
    <row r="884" spans="4:7" ht="15.75" customHeight="1">
      <c r="D884" s="1"/>
      <c r="E884" s="364"/>
      <c r="F884" s="1"/>
      <c r="G884" s="1"/>
    </row>
    <row r="885" spans="4:7" ht="15.75" customHeight="1">
      <c r="D885" s="1"/>
      <c r="E885" s="364"/>
      <c r="F885" s="1"/>
      <c r="G885" s="1"/>
    </row>
    <row r="886" spans="4:7" ht="15.75" customHeight="1">
      <c r="D886" s="1"/>
      <c r="E886" s="364"/>
      <c r="F886" s="1"/>
      <c r="G886" s="1"/>
    </row>
    <row r="887" spans="4:7" ht="15.75" customHeight="1">
      <c r="D887" s="1"/>
      <c r="E887" s="364"/>
      <c r="F887" s="1"/>
      <c r="G887" s="1"/>
    </row>
    <row r="888" spans="4:7" ht="15.75" customHeight="1">
      <c r="D888" s="1"/>
      <c r="E888" s="364"/>
      <c r="F888" s="1"/>
      <c r="G888" s="1"/>
    </row>
    <row r="889" spans="4:7" ht="15.75" customHeight="1">
      <c r="D889" s="1"/>
      <c r="E889" s="364"/>
      <c r="F889" s="1"/>
      <c r="G889" s="1"/>
    </row>
    <row r="890" spans="4:7" ht="15.75" customHeight="1">
      <c r="D890" s="1"/>
      <c r="E890" s="364"/>
      <c r="F890" s="1"/>
      <c r="G890" s="1"/>
    </row>
    <row r="891" spans="4:7" ht="15.75" customHeight="1">
      <c r="D891" s="1"/>
      <c r="E891" s="364"/>
      <c r="F891" s="1"/>
      <c r="G891" s="1"/>
    </row>
    <row r="892" spans="4:7" ht="15.75" customHeight="1">
      <c r="D892" s="1"/>
      <c r="E892" s="364"/>
      <c r="F892" s="1"/>
      <c r="G892" s="1"/>
    </row>
    <row r="893" spans="4:7" ht="15.75" customHeight="1">
      <c r="D893" s="1"/>
      <c r="E893" s="364"/>
      <c r="F893" s="1"/>
      <c r="G893" s="1"/>
    </row>
    <row r="894" spans="4:7" ht="15.75" customHeight="1">
      <c r="D894" s="1"/>
      <c r="E894" s="364"/>
      <c r="F894" s="1"/>
      <c r="G894" s="1"/>
    </row>
    <row r="895" spans="4:7" ht="15.75" customHeight="1">
      <c r="D895" s="1"/>
      <c r="E895" s="364"/>
      <c r="F895" s="1"/>
      <c r="G895" s="1"/>
    </row>
    <row r="896" spans="4:7" ht="15.75" customHeight="1">
      <c r="D896" s="1"/>
      <c r="E896" s="364"/>
      <c r="F896" s="1"/>
      <c r="G896" s="1"/>
    </row>
    <row r="897" spans="4:7" ht="15.75" customHeight="1">
      <c r="D897" s="1"/>
      <c r="E897" s="364"/>
      <c r="F897" s="1"/>
      <c r="G897" s="1"/>
    </row>
    <row r="898" spans="4:7" ht="15.75" customHeight="1">
      <c r="D898" s="1"/>
      <c r="E898" s="364"/>
      <c r="F898" s="1"/>
      <c r="G898" s="1"/>
    </row>
    <row r="899" spans="4:7" ht="15.75" customHeight="1">
      <c r="D899" s="1"/>
      <c r="E899" s="364"/>
      <c r="F899" s="1"/>
      <c r="G899" s="1"/>
    </row>
    <row r="900" spans="4:7" ht="15.75" customHeight="1">
      <c r="D900" s="1"/>
      <c r="E900" s="364"/>
      <c r="F900" s="1"/>
      <c r="G900" s="1"/>
    </row>
    <row r="901" spans="4:7" ht="15.75" customHeight="1">
      <c r="D901" s="1"/>
      <c r="E901" s="364"/>
      <c r="F901" s="1"/>
      <c r="G901" s="1"/>
    </row>
    <row r="902" spans="4:7" ht="15.75" customHeight="1">
      <c r="D902" s="1"/>
      <c r="E902" s="364"/>
      <c r="F902" s="1"/>
      <c r="G902" s="1"/>
    </row>
    <row r="903" spans="4:7" ht="15.75" customHeight="1">
      <c r="D903" s="1"/>
      <c r="E903" s="364"/>
      <c r="F903" s="1"/>
      <c r="G903" s="1"/>
    </row>
    <row r="904" spans="4:7" ht="15.75" customHeight="1">
      <c r="D904" s="1"/>
      <c r="E904" s="364"/>
      <c r="F904" s="1"/>
      <c r="G904" s="1"/>
    </row>
    <row r="905" spans="4:7" ht="15.75" customHeight="1">
      <c r="D905" s="1"/>
      <c r="E905" s="364"/>
      <c r="F905" s="1"/>
      <c r="G905" s="1"/>
    </row>
    <row r="906" spans="4:7" ht="15.75" customHeight="1">
      <c r="D906" s="1"/>
      <c r="E906" s="364"/>
      <c r="F906" s="1"/>
      <c r="G906" s="1"/>
    </row>
    <row r="907" spans="4:7" ht="15.75" customHeight="1">
      <c r="D907" s="1"/>
      <c r="E907" s="364"/>
      <c r="F907" s="1"/>
      <c r="G907" s="1"/>
    </row>
    <row r="908" spans="4:7" ht="15.75" customHeight="1">
      <c r="D908" s="1"/>
      <c r="E908" s="364"/>
      <c r="F908" s="1"/>
      <c r="G908" s="1"/>
    </row>
    <row r="909" spans="4:7" ht="15.75" customHeight="1">
      <c r="D909" s="1"/>
      <c r="E909" s="364"/>
      <c r="F909" s="1"/>
      <c r="G909" s="1"/>
    </row>
    <row r="910" spans="4:7" ht="15.75" customHeight="1">
      <c r="D910" s="1"/>
      <c r="E910" s="364"/>
      <c r="F910" s="1"/>
      <c r="G910" s="1"/>
    </row>
    <row r="911" spans="4:7" ht="15.75" customHeight="1">
      <c r="D911" s="1"/>
      <c r="E911" s="364"/>
      <c r="F911" s="1"/>
      <c r="G911" s="1"/>
    </row>
    <row r="912" spans="4:7" ht="15.75" customHeight="1">
      <c r="D912" s="1"/>
      <c r="E912" s="364"/>
      <c r="F912" s="1"/>
      <c r="G912" s="1"/>
    </row>
    <row r="913" spans="4:7" ht="15.75" customHeight="1">
      <c r="D913" s="1"/>
      <c r="E913" s="364"/>
      <c r="F913" s="1"/>
      <c r="G913" s="1"/>
    </row>
    <row r="914" spans="4:7" ht="15.75" customHeight="1">
      <c r="D914" s="1"/>
      <c r="E914" s="364"/>
      <c r="F914" s="1"/>
      <c r="G914" s="1"/>
    </row>
    <row r="915" spans="4:7" ht="15.75" customHeight="1">
      <c r="D915" s="1"/>
      <c r="E915" s="364"/>
      <c r="F915" s="1"/>
      <c r="G915" s="1"/>
    </row>
    <row r="916" spans="4:7" ht="15.75" customHeight="1">
      <c r="D916" s="1"/>
      <c r="E916" s="364"/>
      <c r="F916" s="1"/>
      <c r="G916" s="1"/>
    </row>
    <row r="917" spans="4:7" ht="15.75" customHeight="1">
      <c r="D917" s="1"/>
      <c r="E917" s="364"/>
      <c r="F917" s="1"/>
      <c r="G917" s="1"/>
    </row>
    <row r="918" spans="4:7" ht="15.75" customHeight="1">
      <c r="D918" s="1"/>
      <c r="E918" s="364"/>
      <c r="F918" s="1"/>
      <c r="G918" s="1"/>
    </row>
    <row r="919" spans="4:7" ht="15.75" customHeight="1">
      <c r="D919" s="1"/>
      <c r="E919" s="364"/>
      <c r="F919" s="1"/>
      <c r="G919" s="1"/>
    </row>
    <row r="920" spans="4:7" ht="15.75" customHeight="1">
      <c r="D920" s="1"/>
      <c r="E920" s="364"/>
      <c r="F920" s="1"/>
      <c r="G920" s="1"/>
    </row>
    <row r="921" spans="4:7" ht="15.75" customHeight="1">
      <c r="D921" s="1"/>
      <c r="E921" s="364"/>
      <c r="F921" s="1"/>
      <c r="G921" s="1"/>
    </row>
    <row r="922" spans="4:7" ht="15.75" customHeight="1">
      <c r="D922" s="1"/>
      <c r="E922" s="364"/>
      <c r="F922" s="1"/>
      <c r="G922" s="1"/>
    </row>
    <row r="923" spans="4:7" ht="15.75" customHeight="1">
      <c r="D923" s="1"/>
      <c r="E923" s="364"/>
      <c r="F923" s="1"/>
      <c r="G923" s="1"/>
    </row>
    <row r="924" spans="4:7" ht="15.75" customHeight="1">
      <c r="D924" s="1"/>
      <c r="E924" s="364"/>
      <c r="F924" s="1"/>
      <c r="G924" s="1"/>
    </row>
    <row r="925" spans="4:7" ht="15.75" customHeight="1">
      <c r="D925" s="1"/>
      <c r="E925" s="364"/>
      <c r="F925" s="1"/>
      <c r="G925" s="1"/>
    </row>
    <row r="926" spans="4:7" ht="15.75" customHeight="1">
      <c r="D926" s="1"/>
      <c r="E926" s="364"/>
      <c r="F926" s="1"/>
      <c r="G926" s="1"/>
    </row>
    <row r="927" spans="4:7" ht="15.75" customHeight="1">
      <c r="D927" s="1"/>
      <c r="E927" s="364"/>
      <c r="F927" s="1"/>
      <c r="G927" s="1"/>
    </row>
    <row r="928" spans="4:7" ht="15.75" customHeight="1">
      <c r="D928" s="1"/>
      <c r="E928" s="364"/>
      <c r="F928" s="1"/>
      <c r="G928" s="1"/>
    </row>
    <row r="929" spans="4:7" ht="15.75" customHeight="1">
      <c r="D929" s="1"/>
      <c r="E929" s="364"/>
      <c r="F929" s="1"/>
      <c r="G929" s="1"/>
    </row>
    <row r="930" spans="4:7" ht="15.75" customHeight="1">
      <c r="D930" s="1"/>
      <c r="E930" s="364"/>
      <c r="F930" s="1"/>
      <c r="G930" s="1"/>
    </row>
    <row r="931" spans="4:7" ht="15.75" customHeight="1">
      <c r="D931" s="1"/>
      <c r="E931" s="364"/>
      <c r="F931" s="1"/>
      <c r="G931" s="1"/>
    </row>
    <row r="932" spans="4:7" ht="15.75" customHeight="1">
      <c r="D932" s="1"/>
      <c r="E932" s="364"/>
      <c r="F932" s="1"/>
      <c r="G932" s="1"/>
    </row>
    <row r="933" spans="4:7" ht="15.75" customHeight="1">
      <c r="D933" s="1"/>
      <c r="E933" s="364"/>
      <c r="F933" s="1"/>
      <c r="G933" s="1"/>
    </row>
    <row r="934" spans="4:7" ht="15.75" customHeight="1">
      <c r="D934" s="1"/>
      <c r="E934" s="364"/>
      <c r="F934" s="1"/>
      <c r="G934" s="1"/>
    </row>
    <row r="935" spans="4:7" ht="15.75" customHeight="1">
      <c r="D935" s="1"/>
      <c r="E935" s="364"/>
      <c r="F935" s="1"/>
      <c r="G935" s="1"/>
    </row>
    <row r="936" spans="4:7" ht="15.75" customHeight="1">
      <c r="D936" s="1"/>
      <c r="E936" s="364"/>
      <c r="F936" s="1"/>
      <c r="G936" s="1"/>
    </row>
    <row r="937" spans="4:7" ht="15.75" customHeight="1">
      <c r="D937" s="1"/>
      <c r="E937" s="364"/>
      <c r="F937" s="1"/>
      <c r="G937" s="1"/>
    </row>
    <row r="938" spans="4:7" ht="15.75" customHeight="1">
      <c r="D938" s="1"/>
      <c r="E938" s="364"/>
      <c r="F938" s="1"/>
      <c r="G938" s="1"/>
    </row>
    <row r="939" spans="4:7" ht="15.75" customHeight="1">
      <c r="D939" s="1"/>
      <c r="E939" s="364"/>
      <c r="F939" s="1"/>
      <c r="G939" s="1"/>
    </row>
    <row r="940" spans="4:7" ht="15.75" customHeight="1">
      <c r="D940" s="1"/>
      <c r="E940" s="364"/>
      <c r="F940" s="1"/>
      <c r="G940" s="1"/>
    </row>
    <row r="941" spans="4:7" ht="15.75" customHeight="1">
      <c r="D941" s="1"/>
      <c r="E941" s="364"/>
      <c r="F941" s="1"/>
      <c r="G941" s="1"/>
    </row>
    <row r="942" spans="4:7" ht="15.75" customHeight="1">
      <c r="D942" s="1"/>
      <c r="E942" s="364"/>
      <c r="F942" s="1"/>
      <c r="G942" s="1"/>
    </row>
    <row r="943" spans="4:7" ht="15.75" customHeight="1">
      <c r="D943" s="1"/>
      <c r="E943" s="364"/>
      <c r="F943" s="1"/>
      <c r="G943" s="1"/>
    </row>
    <row r="944" spans="4:7" ht="15.75" customHeight="1">
      <c r="D944" s="1"/>
      <c r="E944" s="364"/>
      <c r="F944" s="1"/>
      <c r="G944" s="1"/>
    </row>
    <row r="945" spans="4:7" ht="15.75" customHeight="1">
      <c r="D945" s="1"/>
      <c r="E945" s="364"/>
      <c r="F945" s="1"/>
      <c r="G945" s="1"/>
    </row>
    <row r="946" spans="4:7" ht="15.75" customHeight="1">
      <c r="D946" s="1"/>
      <c r="E946" s="364"/>
      <c r="F946" s="1"/>
      <c r="G946" s="1"/>
    </row>
    <row r="947" spans="4:7" ht="15.75" customHeight="1">
      <c r="D947" s="1"/>
      <c r="E947" s="364"/>
      <c r="F947" s="1"/>
      <c r="G947" s="1"/>
    </row>
    <row r="948" spans="4:7" ht="15.75" customHeight="1">
      <c r="D948" s="1"/>
      <c r="E948" s="364"/>
      <c r="F948" s="1"/>
      <c r="G948" s="1"/>
    </row>
    <row r="949" spans="4:7" ht="15.75" customHeight="1">
      <c r="D949" s="1"/>
      <c r="E949" s="364"/>
      <c r="F949" s="1"/>
      <c r="G949" s="1"/>
    </row>
    <row r="950" spans="4:7" ht="15.75" customHeight="1">
      <c r="D950" s="1"/>
      <c r="E950" s="364"/>
      <c r="F950" s="1"/>
      <c r="G950" s="1"/>
    </row>
    <row r="951" spans="4:7" ht="15.75" customHeight="1">
      <c r="D951" s="1"/>
      <c r="E951" s="364"/>
      <c r="F951" s="1"/>
      <c r="G951" s="1"/>
    </row>
    <row r="952" spans="4:7" ht="15.75" customHeight="1">
      <c r="D952" s="1"/>
      <c r="E952" s="364"/>
      <c r="F952" s="1"/>
      <c r="G952" s="1"/>
    </row>
    <row r="953" spans="4:7" ht="15.75" customHeight="1">
      <c r="D953" s="1"/>
      <c r="E953" s="364"/>
      <c r="F953" s="1"/>
      <c r="G953" s="1"/>
    </row>
    <row r="954" spans="4:7" ht="15.75" customHeight="1">
      <c r="D954" s="1"/>
      <c r="E954" s="364"/>
      <c r="F954" s="1"/>
      <c r="G954" s="1"/>
    </row>
    <row r="955" spans="4:7" ht="15.75" customHeight="1">
      <c r="D955" s="1"/>
      <c r="E955" s="364"/>
      <c r="F955" s="1"/>
      <c r="G955" s="1"/>
    </row>
    <row r="956" spans="4:7" ht="15.75" customHeight="1">
      <c r="D956" s="1"/>
      <c r="E956" s="364"/>
      <c r="F956" s="1"/>
      <c r="G956" s="1"/>
    </row>
    <row r="957" spans="4:7" ht="15.75" customHeight="1">
      <c r="D957" s="1"/>
      <c r="E957" s="364"/>
      <c r="F957" s="1"/>
      <c r="G957" s="1"/>
    </row>
    <row r="958" spans="4:7" ht="15.75" customHeight="1">
      <c r="D958" s="1"/>
      <c r="E958" s="364"/>
      <c r="F958" s="1"/>
      <c r="G958" s="1"/>
    </row>
    <row r="959" spans="4:7" ht="15.75" customHeight="1">
      <c r="D959" s="1"/>
      <c r="E959" s="364"/>
      <c r="F959" s="1"/>
      <c r="G959" s="1"/>
    </row>
    <row r="960" spans="4:7" ht="15.75" customHeight="1">
      <c r="D960" s="1"/>
      <c r="E960" s="364"/>
      <c r="F960" s="1"/>
      <c r="G960" s="1"/>
    </row>
    <row r="961" spans="4:7" ht="15.75" customHeight="1">
      <c r="D961" s="1"/>
      <c r="E961" s="364"/>
      <c r="F961" s="1"/>
      <c r="G961" s="1"/>
    </row>
    <row r="962" spans="4:7" ht="15.75" customHeight="1">
      <c r="D962" s="1"/>
      <c r="E962" s="364"/>
      <c r="F962" s="1"/>
      <c r="G962" s="1"/>
    </row>
    <row r="963" spans="4:7" ht="15.75" customHeight="1">
      <c r="D963" s="1"/>
      <c r="E963" s="364"/>
      <c r="F963" s="1"/>
      <c r="G963" s="1"/>
    </row>
    <row r="964" spans="4:7" ht="15.75" customHeight="1">
      <c r="D964" s="1"/>
      <c r="E964" s="364"/>
      <c r="F964" s="1"/>
      <c r="G964" s="1"/>
    </row>
    <row r="965" spans="4:7" ht="15.75" customHeight="1">
      <c r="D965" s="1"/>
      <c r="E965" s="364"/>
      <c r="F965" s="1"/>
      <c r="G965" s="1"/>
    </row>
    <row r="966" spans="4:7" ht="15.75" customHeight="1">
      <c r="D966" s="1"/>
      <c r="E966" s="364"/>
      <c r="F966" s="1"/>
      <c r="G966" s="1"/>
    </row>
    <row r="967" spans="4:7" ht="15.75" customHeight="1">
      <c r="D967" s="1"/>
      <c r="E967" s="364"/>
      <c r="F967" s="1"/>
      <c r="G967" s="1"/>
    </row>
    <row r="968" spans="4:7" ht="15.75" customHeight="1">
      <c r="D968" s="1"/>
      <c r="E968" s="364"/>
      <c r="F968" s="1"/>
      <c r="G968" s="1"/>
    </row>
    <row r="969" spans="4:7" ht="15.75" customHeight="1">
      <c r="D969" s="1"/>
      <c r="E969" s="364"/>
      <c r="F969" s="1"/>
      <c r="G969" s="1"/>
    </row>
    <row r="970" spans="4:7" ht="15.75" customHeight="1">
      <c r="D970" s="1"/>
      <c r="E970" s="364"/>
      <c r="F970" s="1"/>
      <c r="G970" s="1"/>
    </row>
    <row r="971" spans="4:7" ht="15.75" customHeight="1">
      <c r="D971" s="1"/>
      <c r="E971" s="364"/>
      <c r="F971" s="1"/>
      <c r="G971" s="1"/>
    </row>
    <row r="972" spans="4:7" ht="15.75" customHeight="1">
      <c r="D972" s="1"/>
      <c r="E972" s="364"/>
      <c r="F972" s="1"/>
      <c r="G972" s="1"/>
    </row>
    <row r="973" spans="4:7" ht="15.75" customHeight="1">
      <c r="D973" s="1"/>
      <c r="E973" s="364"/>
      <c r="F973" s="1"/>
      <c r="G973" s="1"/>
    </row>
    <row r="974" spans="4:7" ht="15.75" customHeight="1">
      <c r="D974" s="1"/>
      <c r="E974" s="364"/>
      <c r="F974" s="1"/>
      <c r="G974" s="1"/>
    </row>
    <row r="975" spans="4:7" ht="15.75" customHeight="1">
      <c r="D975" s="1"/>
      <c r="E975" s="364"/>
      <c r="F975" s="1"/>
      <c r="G975" s="1"/>
    </row>
    <row r="976" spans="4:7" ht="15.75" customHeight="1">
      <c r="D976" s="1"/>
      <c r="E976" s="364"/>
      <c r="F976" s="1"/>
      <c r="G976" s="1"/>
    </row>
    <row r="977" spans="4:7" ht="15.75" customHeight="1">
      <c r="D977" s="1"/>
      <c r="E977" s="364"/>
      <c r="F977" s="1"/>
      <c r="G977" s="1"/>
    </row>
    <row r="978" spans="4:7" ht="15.75" customHeight="1">
      <c r="D978" s="1"/>
      <c r="E978" s="364"/>
      <c r="F978" s="1"/>
      <c r="G978" s="1"/>
    </row>
    <row r="979" spans="4:7" ht="15.75" customHeight="1">
      <c r="D979" s="1"/>
      <c r="E979" s="364"/>
      <c r="F979" s="1"/>
      <c r="G979" s="1"/>
    </row>
    <row r="980" spans="4:7" ht="15.75" customHeight="1">
      <c r="D980" s="1"/>
      <c r="E980" s="364"/>
      <c r="F980" s="1"/>
      <c r="G980" s="1"/>
    </row>
    <row r="981" spans="4:7" ht="15.75" customHeight="1">
      <c r="D981" s="1"/>
      <c r="E981" s="364"/>
      <c r="F981" s="1"/>
      <c r="G981" s="1"/>
    </row>
    <row r="982" spans="4:7" ht="15.75" customHeight="1">
      <c r="D982" s="1"/>
      <c r="E982" s="364"/>
      <c r="F982" s="1"/>
      <c r="G982" s="1"/>
    </row>
    <row r="983" spans="4:7" ht="15.75" customHeight="1">
      <c r="D983" s="1"/>
      <c r="E983" s="364"/>
      <c r="F983" s="1"/>
      <c r="G983" s="1"/>
    </row>
    <row r="984" spans="4:7" ht="15.75" customHeight="1">
      <c r="D984" s="1"/>
      <c r="E984" s="364"/>
      <c r="F984" s="1"/>
      <c r="G984" s="1"/>
    </row>
    <row r="985" spans="4:7" ht="15.75" customHeight="1">
      <c r="D985" s="1"/>
      <c r="E985" s="364"/>
      <c r="F985" s="1"/>
      <c r="G985" s="1"/>
    </row>
    <row r="986" spans="4:7" ht="15.75" customHeight="1">
      <c r="D986" s="1"/>
      <c r="E986" s="364"/>
      <c r="F986" s="1"/>
      <c r="G986" s="1"/>
    </row>
    <row r="987" spans="4:7" ht="15.75" customHeight="1">
      <c r="D987" s="1"/>
      <c r="E987" s="364"/>
      <c r="F987" s="1"/>
      <c r="G987" s="1"/>
    </row>
    <row r="988" spans="4:7" ht="15.75" customHeight="1">
      <c r="D988" s="1"/>
      <c r="E988" s="364"/>
      <c r="F988" s="1"/>
      <c r="G988" s="1"/>
    </row>
    <row r="989" spans="4:7" ht="15.75" customHeight="1">
      <c r="D989" s="1"/>
      <c r="E989" s="364"/>
      <c r="F989" s="1"/>
      <c r="G989" s="1"/>
    </row>
    <row r="990" spans="4:7" ht="15.75" customHeight="1">
      <c r="D990" s="1"/>
      <c r="E990" s="364"/>
      <c r="F990" s="1"/>
      <c r="G990" s="1"/>
    </row>
    <row r="991" spans="4:7" ht="15.75" customHeight="1">
      <c r="D991" s="1"/>
      <c r="E991" s="364"/>
      <c r="F991" s="1"/>
      <c r="G991" s="1"/>
    </row>
    <row r="992" spans="4:7" ht="15.75" customHeight="1">
      <c r="D992" s="1"/>
      <c r="E992" s="364"/>
      <c r="F992" s="1"/>
      <c r="G992" s="1"/>
    </row>
    <row r="993" spans="4:7" ht="15.75" customHeight="1">
      <c r="D993" s="1"/>
      <c r="E993" s="364"/>
      <c r="F993" s="1"/>
      <c r="G993" s="1"/>
    </row>
    <row r="994" spans="4:7" ht="15.75" customHeight="1">
      <c r="D994" s="1"/>
      <c r="E994" s="364"/>
      <c r="F994" s="1"/>
      <c r="G994" s="1"/>
    </row>
    <row r="995" spans="4:7" ht="15.75" customHeight="1">
      <c r="D995" s="1"/>
      <c r="E995" s="364"/>
      <c r="F995" s="1"/>
      <c r="G995" s="1"/>
    </row>
    <row r="996" spans="4:7" ht="15.75" customHeight="1">
      <c r="D996" s="1"/>
      <c r="E996" s="364"/>
      <c r="F996" s="1"/>
      <c r="G996" s="1"/>
    </row>
    <row r="997" spans="4:7" ht="15.75" customHeight="1">
      <c r="D997" s="1"/>
      <c r="E997" s="364"/>
      <c r="F997" s="1"/>
      <c r="G997" s="1"/>
    </row>
    <row r="998" spans="4:7" ht="15.75" customHeight="1">
      <c r="D998" s="1"/>
      <c r="E998" s="364"/>
      <c r="F998" s="1"/>
      <c r="G998" s="1"/>
    </row>
    <row r="999" spans="4:7" ht="15.75" customHeight="1">
      <c r="D999" s="1"/>
      <c r="E999" s="364"/>
      <c r="F999" s="1"/>
      <c r="G999" s="1"/>
    </row>
    <row r="1000" spans="4:7" ht="15.75" customHeight="1">
      <c r="D1000" s="1"/>
      <c r="E1000" s="364"/>
      <c r="F1000" s="1"/>
      <c r="G1000" s="1"/>
    </row>
  </sheetData>
  <sheetProtection password="DE40" sheet="1" objects="1" scenarios="1"/>
  <mergeCells count="17">
    <mergeCell ref="F16:G16"/>
    <mergeCell ref="F25:G25"/>
    <mergeCell ref="F33:G33"/>
    <mergeCell ref="F46:G46"/>
    <mergeCell ref="B47:C47"/>
    <mergeCell ref="F56:G56"/>
    <mergeCell ref="B57:C57"/>
    <mergeCell ref="F143:G143"/>
    <mergeCell ref="F153:G153"/>
    <mergeCell ref="B154:C154"/>
    <mergeCell ref="F65:G65"/>
    <mergeCell ref="B66:C66"/>
    <mergeCell ref="F78:G78"/>
    <mergeCell ref="F99:G99"/>
    <mergeCell ref="F111:G111"/>
    <mergeCell ref="F120:G120"/>
    <mergeCell ref="F134:G134"/>
  </mergeCells>
  <conditionalFormatting sqref="C62">
    <cfRule type="cellIs" dxfId="1" priority="1" operator="equal">
      <formula>"No"</formula>
    </cfRule>
  </conditionalFormatting>
  <conditionalFormatting sqref="C62">
    <cfRule type="cellIs" dxfId="0" priority="2" operator="equal">
      <formula>"Yes"</formula>
    </cfRule>
  </conditionalFormatting>
  <dataValidations count="1">
    <dataValidation type="list" allowBlank="1" showErrorMessage="1" sqref="D11:D15 D19:D24 D28:D32 D36:D45 D49:D55 D59:D64 D68:D77 D81:D98 D102:D110 D114:D119 D123:D133 D137:D142 D146:D152">
      <formula1>"SI,NO"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Tutorial</vt:lpstr>
      <vt:lpstr>Carátula</vt:lpstr>
      <vt:lpstr>Desglose</vt:lpstr>
      <vt:lpstr>Animación</vt:lpstr>
      <vt:lpstr>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 oo</dc:creator>
  <cp:lastModifiedBy>Usuario</cp:lastModifiedBy>
  <dcterms:created xsi:type="dcterms:W3CDTF">2015-05-27T15:38:00Z</dcterms:created>
  <dcterms:modified xsi:type="dcterms:W3CDTF">2026-10-06T20:20:38Z</dcterms:modified>
</cp:coreProperties>
</file>